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19\projekti\vatrogasni dom\javno savjetovanje\"/>
    </mc:Choice>
  </mc:AlternateContent>
  <xr:revisionPtr revIDLastSave="0" documentId="8_{44A8E876-55AA-4EE2-83C3-C2D6A2C26E3D}" xr6:coauthVersionLast="40" xr6:coauthVersionMax="40" xr10:uidLastSave="{00000000-0000-0000-0000-000000000000}"/>
  <bookViews>
    <workbookView xWindow="0" yWindow="0" windowWidth="20160" windowHeight="8136" firstSheet="1" activeTab="3" xr2:uid="{00000000-000D-0000-FFFF-FFFF00000000}"/>
  </bookViews>
  <sheets>
    <sheet name="TROŠKOVNIK ARH MJERA" sheetId="2" r:id="rId1"/>
    <sheet name="TROŠKOVNIK STROJ MJERA" sheetId="3" r:id="rId2"/>
    <sheet name="TROŠKOVNIK ELEKTRO MJERA" sheetId="4" r:id="rId3"/>
    <sheet name="REKAPITULACIJA" sheetId="5" r:id="rId4"/>
  </sheets>
  <calcPr calcId="181029"/>
</workbook>
</file>

<file path=xl/calcChain.xml><?xml version="1.0" encoding="utf-8"?>
<calcChain xmlns="http://schemas.openxmlformats.org/spreadsheetml/2006/main">
  <c r="F393" i="3" l="1"/>
  <c r="F389" i="3"/>
  <c r="F390" i="3"/>
  <c r="F391" i="3"/>
  <c r="F392" i="3"/>
  <c r="F192" i="4" l="1"/>
  <c r="B191" i="4"/>
  <c r="B189" i="4"/>
  <c r="B187" i="4"/>
  <c r="B185" i="4"/>
  <c r="F183" i="4"/>
  <c r="F177" i="4"/>
  <c r="F175" i="4"/>
  <c r="F173" i="4"/>
  <c r="F171" i="4"/>
  <c r="F169" i="4"/>
  <c r="F167" i="4"/>
  <c r="F165" i="4"/>
  <c r="F163" i="4"/>
  <c r="F161" i="4"/>
  <c r="F159" i="4"/>
  <c r="F157" i="4"/>
  <c r="F155" i="4"/>
  <c r="F153" i="4"/>
  <c r="F151" i="4"/>
  <c r="F149" i="4"/>
  <c r="F143" i="4"/>
  <c r="F142" i="4"/>
  <c r="F141" i="4"/>
  <c r="F140" i="4"/>
  <c r="F139" i="4"/>
  <c r="F138" i="4"/>
  <c r="F137" i="4"/>
  <c r="F136" i="4"/>
  <c r="F135" i="4"/>
  <c r="F134" i="4"/>
  <c r="F133" i="4"/>
  <c r="F132" i="4"/>
  <c r="F131" i="4"/>
  <c r="F130" i="4"/>
  <c r="F128" i="4"/>
  <c r="F126" i="4"/>
  <c r="F122" i="4"/>
  <c r="F121" i="4"/>
  <c r="F120" i="4"/>
  <c r="F119" i="4"/>
  <c r="F118" i="4"/>
  <c r="F117" i="4"/>
  <c r="F116" i="4"/>
  <c r="F114" i="4"/>
  <c r="F109" i="4"/>
  <c r="F105" i="4"/>
  <c r="F101" i="4"/>
  <c r="F99" i="4"/>
  <c r="F97" i="4"/>
  <c r="F90" i="4"/>
  <c r="F89" i="4"/>
  <c r="F86" i="4"/>
  <c r="F84" i="4"/>
  <c r="F83" i="4"/>
  <c r="F80" i="4"/>
  <c r="F78" i="4"/>
  <c r="F77" i="4"/>
  <c r="F74" i="4"/>
  <c r="F73" i="4"/>
  <c r="F72" i="4"/>
  <c r="F71" i="4"/>
  <c r="F68" i="4"/>
  <c r="D66" i="4"/>
  <c r="F66" i="4" s="1"/>
  <c r="F65" i="4"/>
  <c r="F62" i="4"/>
  <c r="D60" i="4"/>
  <c r="F60" i="4" s="1"/>
  <c r="F59" i="4"/>
  <c r="F56" i="4"/>
  <c r="F54" i="4"/>
  <c r="F53" i="4"/>
  <c r="F50" i="4"/>
  <c r="F48" i="4"/>
  <c r="F47" i="4"/>
  <c r="F44" i="4"/>
  <c r="F42" i="4"/>
  <c r="F41" i="4"/>
  <c r="F38" i="4"/>
  <c r="F29" i="4"/>
  <c r="F27" i="4"/>
  <c r="F25" i="4"/>
  <c r="F24" i="4"/>
  <c r="F23" i="4"/>
  <c r="F22" i="4"/>
  <c r="F21" i="4"/>
  <c r="F20" i="4"/>
  <c r="F19" i="4"/>
  <c r="F18" i="4"/>
  <c r="F17" i="4"/>
  <c r="F15" i="4"/>
  <c r="F13" i="4"/>
  <c r="F11" i="4"/>
  <c r="F179" i="4" l="1"/>
  <c r="E191" i="4" s="1"/>
  <c r="F191" i="4" s="1"/>
  <c r="F144" i="4"/>
  <c r="F145" i="4" s="1"/>
  <c r="F92" i="4"/>
  <c r="E187" i="4" s="1"/>
  <c r="F187" i="4" s="1"/>
  <c r="F31" i="4"/>
  <c r="E185" i="4" s="1"/>
  <c r="F185" i="4" s="1"/>
  <c r="E189" i="4" l="1"/>
  <c r="F189" i="4" s="1"/>
  <c r="F32" i="4"/>
  <c r="F180" i="4"/>
  <c r="F93" i="4"/>
  <c r="F193" i="4"/>
  <c r="F194" i="4" l="1"/>
  <c r="F195" i="4" s="1"/>
  <c r="C9" i="5" s="1"/>
  <c r="F540" i="3"/>
  <c r="F534" i="3"/>
  <c r="F530" i="3"/>
  <c r="F525" i="3"/>
  <c r="F520" i="3"/>
  <c r="F515" i="3"/>
  <c r="F510" i="3"/>
  <c r="F501" i="3"/>
  <c r="F496" i="3"/>
  <c r="F495" i="3"/>
  <c r="F494" i="3"/>
  <c r="F493" i="3"/>
  <c r="F488" i="3"/>
  <c r="F483" i="3"/>
  <c r="F479" i="3"/>
  <c r="F472" i="3"/>
  <c r="F468" i="3"/>
  <c r="F464" i="3"/>
  <c r="F459" i="3"/>
  <c r="H458" i="3"/>
  <c r="H457" i="3"/>
  <c r="H456" i="3"/>
  <c r="H455" i="3"/>
  <c r="H453" i="3"/>
  <c r="H452" i="3"/>
  <c r="H451" i="3"/>
  <c r="H450" i="3"/>
  <c r="H449" i="3"/>
  <c r="H448" i="3"/>
  <c r="H447" i="3"/>
  <c r="H446" i="3"/>
  <c r="F434" i="3"/>
  <c r="F429" i="3"/>
  <c r="F425" i="3"/>
  <c r="F418" i="3"/>
  <c r="F412" i="3"/>
  <c r="F407" i="3"/>
  <c r="F402" i="3"/>
  <c r="F398" i="3"/>
  <c r="F388" i="3"/>
  <c r="F383" i="3"/>
  <c r="F379" i="3"/>
  <c r="F378" i="3"/>
  <c r="F377" i="3"/>
  <c r="F373" i="3"/>
  <c r="F367" i="3"/>
  <c r="F357" i="3"/>
  <c r="F348" i="3"/>
  <c r="F335" i="3"/>
  <c r="F328" i="3"/>
  <c r="F322" i="3"/>
  <c r="F314" i="3"/>
  <c r="F299" i="3"/>
  <c r="F294" i="3"/>
  <c r="F281" i="3"/>
  <c r="F274" i="3"/>
  <c r="F273" i="3"/>
  <c r="F272" i="3"/>
  <c r="F271" i="3"/>
  <c r="F270" i="3"/>
  <c r="F269" i="3"/>
  <c r="F268" i="3"/>
  <c r="F267" i="3"/>
  <c r="F266" i="3"/>
  <c r="F258" i="3"/>
  <c r="F248" i="3"/>
  <c r="F242" i="3"/>
  <c r="F238" i="3"/>
  <c r="F233" i="3"/>
  <c r="F227" i="3"/>
  <c r="F226" i="3"/>
  <c r="F221" i="3"/>
  <c r="F217" i="3"/>
  <c r="F207" i="3"/>
  <c r="F206" i="3"/>
  <c r="F200" i="3"/>
  <c r="F199" i="3"/>
  <c r="F198" i="3"/>
  <c r="F186" i="3"/>
  <c r="F180" i="3"/>
  <c r="F176" i="3"/>
  <c r="F171" i="3"/>
  <c r="F166" i="3"/>
  <c r="F156" i="3"/>
  <c r="F152" i="3"/>
  <c r="F147" i="3"/>
  <c r="F140" i="3"/>
  <c r="F131" i="3"/>
  <c r="F121" i="3"/>
  <c r="F110" i="3"/>
  <c r="F104" i="3"/>
  <c r="F98" i="3"/>
  <c r="F91" i="3"/>
  <c r="F86" i="3"/>
  <c r="F85" i="3"/>
  <c r="F80" i="3"/>
  <c r="F71" i="3"/>
  <c r="F70" i="3"/>
  <c r="F69" i="3"/>
  <c r="F64" i="3"/>
  <c r="F298" i="2"/>
  <c r="F175" i="2"/>
  <c r="F173" i="2"/>
  <c r="F177" i="2"/>
  <c r="F179" i="2"/>
  <c r="F187" i="2"/>
  <c r="F186" i="2"/>
  <c r="F185" i="2"/>
  <c r="F181" i="2"/>
  <c r="F183" i="2"/>
  <c r="F195" i="2"/>
  <c r="F169" i="2"/>
  <c r="F318" i="2"/>
  <c r="F317" i="2"/>
  <c r="F316" i="2"/>
  <c r="F315" i="2"/>
  <c r="F314" i="2"/>
  <c r="F313" i="2"/>
  <c r="F312" i="2"/>
  <c r="F311" i="2"/>
  <c r="F310" i="2"/>
  <c r="F309" i="2"/>
  <c r="F308" i="2"/>
  <c r="F307" i="2"/>
  <c r="F294" i="2"/>
  <c r="F290" i="2"/>
  <c r="F285" i="2"/>
  <c r="F284" i="2"/>
  <c r="F283" i="2"/>
  <c r="F255" i="2"/>
  <c r="F251" i="2"/>
  <c r="F247" i="2"/>
  <c r="F243" i="2"/>
  <c r="F239" i="2"/>
  <c r="F235" i="2"/>
  <c r="F231" i="2"/>
  <c r="F227" i="2"/>
  <c r="F223" i="2"/>
  <c r="F219" i="2"/>
  <c r="F215" i="2"/>
  <c r="F211" i="2"/>
  <c r="F161" i="2"/>
  <c r="F153" i="2"/>
  <c r="F141" i="2"/>
  <c r="F130" i="2"/>
  <c r="F120" i="2"/>
  <c r="F112" i="2"/>
  <c r="F102" i="2"/>
  <c r="F50" i="2"/>
  <c r="F46" i="2"/>
  <c r="F43" i="2"/>
  <c r="F23" i="2"/>
  <c r="F19" i="2"/>
  <c r="F18" i="2"/>
  <c r="F14" i="2"/>
  <c r="F10" i="2"/>
  <c r="F497" i="3" l="1"/>
  <c r="F208" i="3"/>
  <c r="F228" i="3"/>
  <c r="F201" i="3"/>
  <c r="F394" i="3"/>
  <c r="C112" i="3"/>
  <c r="F549" i="3" s="1"/>
  <c r="F542" i="3"/>
  <c r="F554" i="3" s="1"/>
  <c r="H459" i="3"/>
  <c r="F275" i="3"/>
  <c r="C188" i="3"/>
  <c r="F550" i="3" s="1"/>
  <c r="F38" i="2"/>
  <c r="F326" i="2" s="1"/>
  <c r="F300" i="2"/>
  <c r="F336" i="2" s="1"/>
  <c r="F320" i="2"/>
  <c r="F338" i="2" s="1"/>
  <c r="F143" i="2"/>
  <c r="F330" i="2" s="1"/>
  <c r="F52" i="2"/>
  <c r="F328" i="2" s="1"/>
  <c r="F272" i="2"/>
  <c r="F334" i="2" s="1"/>
  <c r="C437" i="3" l="1"/>
  <c r="F552" i="3" s="1"/>
  <c r="F555" i="3" s="1"/>
  <c r="C250" i="3"/>
  <c r="C503" i="3"/>
  <c r="F553" i="3" s="1"/>
  <c r="F551" i="3"/>
  <c r="F197" i="2"/>
  <c r="F332" i="2" s="1"/>
  <c r="F342" i="2" s="1"/>
  <c r="C5" i="5" s="1"/>
  <c r="F556" i="3" l="1"/>
  <c r="F557" i="3" s="1"/>
  <c r="C7" i="5"/>
  <c r="C11" i="5"/>
  <c r="F344" i="2"/>
  <c r="F346" i="2" s="1"/>
  <c r="C13" i="5" l="1"/>
  <c r="C15" i="5" s="1"/>
</calcChain>
</file>

<file path=xl/sharedStrings.xml><?xml version="1.0" encoding="utf-8"?>
<sst xmlns="http://schemas.openxmlformats.org/spreadsheetml/2006/main" count="1333" uniqueCount="560">
  <si>
    <t>m2</t>
  </si>
  <si>
    <t>1.</t>
  </si>
  <si>
    <t>m.j.</t>
  </si>
  <si>
    <t>kol.</t>
  </si>
  <si>
    <t>jed.cij.</t>
  </si>
  <si>
    <t>ukupno</t>
  </si>
  <si>
    <t>Poz.</t>
  </si>
  <si>
    <t>PRIPREMNI RADOVI, DEMONTAŽE I UKLANJANJA</t>
  </si>
  <si>
    <t>A.</t>
  </si>
  <si>
    <t>2.</t>
  </si>
  <si>
    <t>Obračun po m1 vertikalnih oluka.</t>
  </si>
  <si>
    <t>m1</t>
  </si>
  <si>
    <t>3.</t>
  </si>
  <si>
    <t>Demontaža postojećih drvenih prozora sa svim pripadajućim elementima, uključivo demontažu vanjskih i unutarnjih klupčica, te utovar i odvoz na određeni deponij za zbrinjavanje otpada. U jediničnu cijenu uključiti i troškove zbrinjavanja otpada.</t>
  </si>
  <si>
    <t>Obračun po komadu prozora do 2m2 i preko 2m2</t>
  </si>
  <si>
    <t xml:space="preserve"> - prozori do 2 m2</t>
  </si>
  <si>
    <t xml:space="preserve"> - prozori od 2 do 4 m2</t>
  </si>
  <si>
    <t>kom</t>
  </si>
  <si>
    <t>4.</t>
  </si>
  <si>
    <t>Odpajanje i demontaža postojećih svjetiljki sa stropova, te ponovna montaža nakon izvedenih radova na radovima eneregtske obnove stropova.</t>
  </si>
  <si>
    <t>Obračun po komadu svjetiljki.</t>
  </si>
  <si>
    <t>UKUPNO PRIPREMNI RADOVI, DEMONTAŽE I UKLANJANJA</t>
  </si>
  <si>
    <t>ZEMLJANI RADOVI</t>
  </si>
  <si>
    <t>B.</t>
  </si>
  <si>
    <t>Površinski iskop zemlje bez obzira na kategoriju, dubine do 20 cm širine 1 m uz vanjske zidove za postavu hidroizolacije i toplinske izolacije podnožja zgrade XPS-a</t>
  </si>
  <si>
    <t>m3</t>
  </si>
  <si>
    <t>Doprema i nasipavanje zamjenskog materijala (drenažnog šljunka - batude) uz nadtemeljne zidove.</t>
  </si>
  <si>
    <t>Rezanje asfalta širine 20 cm uz vanjske zidove za postavu  hidroizolacije i toplinske izolacije podnožja zgrade XPS-a, uklanjanje istog te po izradi izolacije podnožja ponovno asfaltiranje istom kvalitetom asfalta.</t>
  </si>
  <si>
    <t>Obračun po m1 izrezane i sanirane dužine asfalta.</t>
  </si>
  <si>
    <t>UKUPNO ZEMLJANI RADOVI</t>
  </si>
  <si>
    <t>C.</t>
  </si>
  <si>
    <t>FASADERSKI RADOVI</t>
  </si>
  <si>
    <t>Dobava i izvedba klasificiranog toplinskog kontaktnog sustava pročelja (ETICS) sa slijedećim slojevima:</t>
  </si>
  <si>
    <t xml:space="preserve"> - dobava i izrada tankoslojne silikatne završne dekorativne žbuke strukture granulacije 2,0 mm.</t>
  </si>
  <si>
    <t>Odabir boje prema dogovoru s projektantom</t>
  </si>
  <si>
    <t>Odabir boje, granulacije i teksture prema dogovoru s projektantom</t>
  </si>
  <si>
    <t>Dobava i izvedba fasadnog sustava sokla zgrade sa slijedećim slojevima:</t>
  </si>
  <si>
    <t>5.</t>
  </si>
  <si>
    <t>Dobava i izvedba toplinske izolacije podgleda arm.bet. istake katnog dijela zgrade sa slijedećim slojevima:</t>
  </si>
  <si>
    <t>6.</t>
  </si>
  <si>
    <t>Dobava i izvedba toplinske izolacije špaleta oko prozora, vratiju i drugih otvora. Stavka uključuje obradu špaleta otvora većih od 5 m2, dok je obrada špaleta otvora manjih od 5 m2 uključena u cijenu fasade. Izvedba sa slijedećim slojevima:</t>
  </si>
  <si>
    <t>U cijenu su uključeni svi potrebni profili za žbukanje i profili za pročelje, alu i/ili PVC kutnici (sa mrežicom), okapni profili na nadvojima otvora, ojačanja za rubove, otvore, uglove i dr., te brtvljenje spojeva pročelja i vanjske stolarije brtvom Sd=0,50.</t>
  </si>
  <si>
    <t>UKUPNO FASADERSKI RADOVI</t>
  </si>
  <si>
    <t>D.</t>
  </si>
  <si>
    <t>IZOLATERSKI I GIPS-KARTONSKI RADOVI</t>
  </si>
  <si>
    <t>Dobava i ugradnja materijala za izvedbu vertikalne hidroizolacije podnožja zida - sokla vanjskih zidova, visine min. 30 cm.Izvesti slijedeće radove:</t>
  </si>
  <si>
    <t>U svemu prema preporukama proizvođača.Obračun po izvedenoj površini.</t>
  </si>
  <si>
    <t>Dobava, nabava i ugradnja svog potrebnog materijala za izvedbu sustava toplinske izolacije stropa dvorane prema negrijanom podsljemenskom prostoru.</t>
  </si>
  <si>
    <t>U cijenu uključiti dobavu i izradu završnog sloja kako slijedi:</t>
  </si>
  <si>
    <t>UKUPNO IZLOATERSKI I GIPS-KARTONSKI RADOVI</t>
  </si>
  <si>
    <t>E.</t>
  </si>
  <si>
    <t>FASADNA STOLARIJA</t>
  </si>
  <si>
    <t>Dobava i montaža 2-struko ostaklenih višedjelnih prozora od PVC-a s 5-komornim profilima i prekinutim toplinskim mostom. Ostaklenje je izolirajuće staklo sa Low-E premazom. Maksimalni koeficijenti prolaza topline iznose: Uw ≤ 1,4 W/m2K (komplet), Ug ≤ 1,1 W/m2K (ostaklenje) i Uf ≤ 1,1 W/m2K (okvir).</t>
  </si>
  <si>
    <t>Bilo kakva ugradnja prije odobrenja uzorka i dokumentacije nije dozvoljena. Prije izrade prozora sve mjere i količine kontrolirati nu naravi!</t>
  </si>
  <si>
    <t>Izrada, dostava i kompletna montaža višedjelnog PVC prozora sa zaokretno-otklopnim krilima u zidarskom otvoru 304 x 126 cm.</t>
  </si>
  <si>
    <t>Komplet prema dimenzijama, detaljima i elementima iz priložene sheme POZ 1.</t>
  </si>
  <si>
    <t>Izrada, dostava i kompletna montaža jednodjelnog PVC prozora sa zaokretnim krilom u zidarskom otvoru 100 x 57 cm.</t>
  </si>
  <si>
    <t>Komplet prema dimenzijama, detaljima i elementima iz priložene sheme POZ 2.</t>
  </si>
  <si>
    <t>Komplet prema dimenzijama, detaljima i elementima iz priložene sheme POZ 3.</t>
  </si>
  <si>
    <t>Izrada, dostava i kompletna montaža 2-djelnog PVC prozora sa zaokretno-otklopnim krilima u zidarskom otvoru 172 x 57 cm.</t>
  </si>
  <si>
    <t>Izrada, dostava i kompletna montaža 2-djelnog PVC prozora sa zaokretno-otklopnim krilima u zidarskom otvoru 205 x 57 cm.</t>
  </si>
  <si>
    <t>Komplet prema dimenzijama, detaljima i elementima iz priložene sheme POZ 4.</t>
  </si>
  <si>
    <t>Izrada, dostava i kompletna montaža jednodjelnog PVC prozora sa zaokretnim krilom u zidarskom otvoru 125 x 64 cm.</t>
  </si>
  <si>
    <t>Komplet prema dimenzijama, detaljima i elementima iz priložene sheme POZ 5.</t>
  </si>
  <si>
    <t>Izrada, dostava i kompletna montaža višedjelnog PVC prozora sa zaokretno-otklopnim krilima u zidarskom otvoru 233 x 163 cm.</t>
  </si>
  <si>
    <t>Komplet prema dimenzijama, detaljima i elementima iz priložene sheme POZ 6.</t>
  </si>
  <si>
    <t>7.</t>
  </si>
  <si>
    <t>8.</t>
  </si>
  <si>
    <t>UKUPNO FASADNA STOLARIJA</t>
  </si>
  <si>
    <t>Izrada, dostava i kompletna montaža višedjelnog PVC prozora sa zaokretno-otklopnim krilima u zidarskom otvoru 145 x 230 cm.</t>
  </si>
  <si>
    <t>Komplet prema dimenzijama, detaljima i elementima iz priložene sheme POZ 8.</t>
  </si>
  <si>
    <t>9.</t>
  </si>
  <si>
    <t>Komplet prema dimenzijama, detaljima i elementima iz priložene sheme POZ 9.</t>
  </si>
  <si>
    <t>Komplet prema dimenzijama, detaljima i elementima iz priložene sheme POZ 7 i POZ 7a.</t>
  </si>
  <si>
    <t>Izrada, dostava i kompletna montaža višedjelnog PVC prozora sa zaokretno-otklopnim krilima u zidarskom otvoru 218 x 163 cm.</t>
  </si>
  <si>
    <t>Ugradnja stolarije u RAL izvedbi.</t>
  </si>
  <si>
    <t>10.</t>
  </si>
  <si>
    <t>Izrada, dostava i kompletna montaža segmentnih garažnih vratiju u zidarskom otvoru 296 x 279 cm.</t>
  </si>
  <si>
    <t>Komplet prema dimenzijama, detaljima i elementima iz priložene sheme POZ 10.</t>
  </si>
  <si>
    <t>11.</t>
  </si>
  <si>
    <t>12.</t>
  </si>
  <si>
    <t>Komplet prema dimenzijama, detaljima i elementima iz priložene sheme POZ 11.</t>
  </si>
  <si>
    <t>Komplet prema dimenzijama, detaljima i elementima iz priložene sheme POZ 12.</t>
  </si>
  <si>
    <t>Izrada, dostava i kompletna montaža segmentnih garažnih vratiju u zidarskom otvoru 308 x 274 cm.</t>
  </si>
  <si>
    <t>Izrada, dostava i kompletna montaža segmentnih garažnih vratiju u zidarskom otvoru 328 x 330 cm, s ugrađenim zaokretnim krilom 90 x 200 cm.</t>
  </si>
  <si>
    <t>Izrada, dostava i kompletna montaža punih PVC vratiju u zidarskom otvoru 100 x 205 cm.</t>
  </si>
  <si>
    <t>F.</t>
  </si>
  <si>
    <t>LIMARSKI RADOVI</t>
  </si>
  <si>
    <t>Dobava i ugradnja nove vanjske limene, pocinčane i plastificirane prozorske klupčice, debljine 0,60 mm, razvijene širine 27  cm. Lim završava okapnicom odmaknutom od gotove fasade 3 cm. Lim je završno obrađen plastificiranjem u boji po odabiru projektanta na temelju predloženih uzoraka.</t>
  </si>
  <si>
    <t>lim r.š. = 27 cm</t>
  </si>
  <si>
    <t>HI r.š. = 24 cm</t>
  </si>
  <si>
    <t>Obračun po m1 opšava, m1 hidroizolacije i m2 toplinske izolacije.</t>
  </si>
  <si>
    <t>XPS d=2 cm</t>
  </si>
  <si>
    <r>
      <t xml:space="preserve">Dobava i ugradnja vertikalnih oluka za odvod krovne vode </t>
    </r>
    <r>
      <rPr>
        <sz val="10"/>
        <color theme="1"/>
        <rFont val="Symbol"/>
        <family val="1"/>
        <charset val="2"/>
      </rPr>
      <t>F</t>
    </r>
    <r>
      <rPr>
        <sz val="10"/>
        <color theme="1"/>
        <rFont val="Arial"/>
        <family val="2"/>
        <charset val="238"/>
      </rPr>
      <t xml:space="preserve"> 100 mm iz plastificiranog pocinčanog lima d=0,6 mm u boji postojećih oluka na novoizvedenu fasadu.</t>
    </r>
  </si>
  <si>
    <t>U cijenu stavke uračunati izradu spoja vertikalnih oluka s postojećim žljebovima, sa svim potrebnim spojnim i brtvenim materijalom.</t>
  </si>
  <si>
    <t>Obračun po m1 vertikalnog oluka.</t>
  </si>
  <si>
    <t>Limeni opšav spoja novoizvedene fasade i postojećeg limenog kosog krova od pocinčanog plastificiranog lima debljine 0,6 mm, razvijene širine cca 50 cm. Lim završava okapnicom odmaknutom od vertikalne površine fasade 3-4 cm. Gornji rub se fiksira u utore urezane u podlogu, te brtvi trajnoelastičnim PU kitom.</t>
  </si>
  <si>
    <t>U cijenu uključiti sav ostali pomoćni, spojni i pričvrsni materijal, te sva potrebna podešavanja i prilagođavanja. Sve mjere uzimati na licu mjesta. Obračun po m1 limenog opšava.</t>
  </si>
  <si>
    <t xml:space="preserve"> - opšav r.š. 50 cm</t>
  </si>
  <si>
    <t>UKUPNO LIMARSKI RADOVI</t>
  </si>
  <si>
    <t>G.</t>
  </si>
  <si>
    <t>SOBOSLIKARSKO LIČILAČKI RADOVI</t>
  </si>
  <si>
    <t>Popravak boje - ličenje unutarnjih ožbukanih zidova, špaleta, nadvoja i parapetanakon ugradnje stolarije. Popravak boje i ličenje izvesti poludisperzivnom bojom za žbukane podloge u minimalno 2 sloja.</t>
  </si>
  <si>
    <t>Priprema postojećih i novoožbukanih površina zidova, špaleta, nadvoja i parapeta se sastoji iz impregnacije, kitanja i zatvaranja pojedinačnih rupa, gletanje u dva sloja s bandažiranjem svih pukotina i spojeva raznih materijala, brušenja i otprašivanja. Pripremljena površina mora biti glatka i ravna, bez neravnina. Obračun po komadu pozicija stolarskih stavki.</t>
  </si>
  <si>
    <t>stavka POZ 1 dim. 304*126 cm</t>
  </si>
  <si>
    <t>stavka POZ 2 dim. 100*57 cm</t>
  </si>
  <si>
    <t>stavka POZ 3 dim. 172*57 cm</t>
  </si>
  <si>
    <t>stavka POZ 4 dim. 205*57 cm</t>
  </si>
  <si>
    <t>stavka POZ 5 dim. 125*64 cm</t>
  </si>
  <si>
    <t>stavka POZ 6 dim. 233*163 cm</t>
  </si>
  <si>
    <t>stavka POZ 7 dim. 218*163 cm</t>
  </si>
  <si>
    <t>stavka POZ 8 dim. 145*230 cm</t>
  </si>
  <si>
    <t>stavka POZ 9 dim. 100*205 cm</t>
  </si>
  <si>
    <t>stavka POZ 10 dim. 296*279 cm</t>
  </si>
  <si>
    <t>stavka POZ 11 dim. 328*330 cm</t>
  </si>
  <si>
    <t>stavka POZ 12 dim. 308*274 cm</t>
  </si>
  <si>
    <t>UKUPNO SOBOSLIKARSKO LIČILAČKI RADOVI</t>
  </si>
  <si>
    <t>REKAPITULACIJA</t>
  </si>
  <si>
    <t>SVEUKUPNO (bez PDV-a):</t>
  </si>
  <si>
    <t>PDV 25%:</t>
  </si>
  <si>
    <t>SVEUKUPNO (sa PDV-om):</t>
  </si>
  <si>
    <r>
      <t xml:space="preserve">Demontaža postojećih vertikalnih oluka </t>
    </r>
    <r>
      <rPr>
        <sz val="10"/>
        <color theme="1"/>
        <rFont val="Symbol"/>
        <family val="1"/>
        <charset val="2"/>
      </rPr>
      <t>F</t>
    </r>
    <r>
      <rPr>
        <sz val="10"/>
        <color theme="1"/>
        <rFont val="Arial"/>
        <family val="2"/>
        <charset val="238"/>
      </rPr>
      <t xml:space="preserve"> 100 mm s pripadajućim obujnicama, te odvoz i zbrinjavanje s naplatom takse.</t>
    </r>
  </si>
  <si>
    <r>
      <t xml:space="preserve"> - dobava i postava toplinske izolacije od mineralne vune debljine </t>
    </r>
    <r>
      <rPr>
        <b/>
        <sz val="10"/>
        <color theme="1"/>
        <rFont val="Arial"/>
        <family val="2"/>
        <charset val="238"/>
      </rPr>
      <t>18 cm</t>
    </r>
    <r>
      <rPr>
        <sz val="10"/>
        <color theme="1"/>
        <rFont val="Arial"/>
        <family val="2"/>
        <charset val="238"/>
      </rPr>
      <t xml:space="preserve"> (λ ≤ 0,039)</t>
    </r>
  </si>
  <si>
    <t>Ravni krov iznad grijane garaže.</t>
  </si>
  <si>
    <t xml:space="preserve"> - izrada betona za pad od laganog agregata, granulacije 0-16 mm, debljine 5-15 cm, zaglađene površine</t>
  </si>
  <si>
    <t xml:space="preserve"> - dobava i postava PE folije 1x0,25 mm</t>
  </si>
  <si>
    <t xml:space="preserve"> - dobava i postava OSB ploča debljine 18 mm s utorom i perom</t>
  </si>
  <si>
    <t>Strop prema negrijanom tavanu</t>
  </si>
  <si>
    <t>Obračun po m2 izvedenog stropa.</t>
  </si>
  <si>
    <t>završna (putz-lajsna) r.š. 7 cm</t>
  </si>
  <si>
    <t>okapnica r.š. 20 cm</t>
  </si>
  <si>
    <t>4.1.</t>
  </si>
  <si>
    <t>4.2.</t>
  </si>
  <si>
    <t>4.3.</t>
  </si>
  <si>
    <t>4.4.</t>
  </si>
  <si>
    <t>4.5.</t>
  </si>
  <si>
    <t>4.6.</t>
  </si>
  <si>
    <t>4.7.</t>
  </si>
  <si>
    <t>Dobava, nabava i ugradnja svog potrebnog materijala za izvedbu sustava toplinske izolacije kosog stropa sanitarnog čvora i garaže s kosim krovom.</t>
  </si>
  <si>
    <t>Izrada i montaža novih visećih žljebova polukružnog presjeka F 150 mm, izvedenih od plastificiranog pocinčanog lima debljine 0,60 mm, s potrebnim držačima iz pocinčanog plosnatof željeza i materijalom za pričvršćivanje.</t>
  </si>
  <si>
    <t>Sve izvesti prema odobrenim detaljima i dogovoru s projektantom.</t>
  </si>
  <si>
    <t xml:space="preserve"> - polimerno-cementno ljepilo  0,3 cm</t>
  </si>
  <si>
    <r>
      <t xml:space="preserve"> - toplinska izolacija iz EPS-a (</t>
    </r>
    <r>
      <rPr>
        <sz val="10"/>
        <color theme="1"/>
        <rFont val="Calibri"/>
        <family val="2"/>
        <charset val="238"/>
      </rPr>
      <t xml:space="preserve">λ </t>
    </r>
    <r>
      <rPr>
        <sz val="10"/>
        <color theme="1"/>
        <rFont val="Arial"/>
        <family val="2"/>
        <charset val="238"/>
      </rPr>
      <t xml:space="preserve">≤ 0,035 ) </t>
    </r>
    <r>
      <rPr>
        <b/>
        <sz val="10"/>
        <color theme="1"/>
        <rFont val="Arial"/>
        <family val="2"/>
        <charset val="238"/>
      </rPr>
      <t>d=15.0 cm</t>
    </r>
    <r>
      <rPr>
        <sz val="10"/>
        <color theme="1"/>
        <rFont val="Arial"/>
        <family val="2"/>
        <charset val="238"/>
      </rPr>
      <t xml:space="preserve"> </t>
    </r>
  </si>
  <si>
    <t xml:space="preserve"> - 1. sloj građevinskog ljepila s fasadnom mrežicom  0.3 cm</t>
  </si>
  <si>
    <t xml:space="preserve"> - 2. sloj građevinskog ljepila  0.2 cm</t>
  </si>
  <si>
    <t xml:space="preserve"> - impregnirajući pretpremaz </t>
  </si>
  <si>
    <t xml:space="preserve"> - polimerno-cementno ljepilo 0,3 cm</t>
  </si>
  <si>
    <r>
      <t xml:space="preserve"> - toplinska izolacija iz EPS izolacijeske ploče (</t>
    </r>
    <r>
      <rPr>
        <sz val="10"/>
        <color theme="1"/>
        <rFont val="Calibri"/>
        <family val="2"/>
        <charset val="238"/>
      </rPr>
      <t xml:space="preserve">λ </t>
    </r>
    <r>
      <rPr>
        <sz val="10"/>
        <color theme="1"/>
        <rFont val="Arial"/>
        <family val="2"/>
        <charset val="238"/>
      </rPr>
      <t xml:space="preserve">≤ 0,035 ) </t>
    </r>
    <r>
      <rPr>
        <b/>
        <sz val="10"/>
        <color theme="1"/>
        <rFont val="Arial"/>
        <family val="2"/>
        <charset val="238"/>
      </rPr>
      <t>d=10.0 cm</t>
    </r>
    <r>
      <rPr>
        <sz val="10"/>
        <color theme="1"/>
        <rFont val="Arial"/>
        <family val="2"/>
        <charset val="238"/>
      </rPr>
      <t xml:space="preserve"> ili jednakovrijedna</t>
    </r>
  </si>
  <si>
    <t xml:space="preserve"> - 1. sloj građevinskog ljepila  s fasadnom mrežicom  0.3 cm</t>
  </si>
  <si>
    <r>
      <t xml:space="preserve"> - toplinska izolacija iz XPS-a (</t>
    </r>
    <r>
      <rPr>
        <sz val="10"/>
        <color theme="1"/>
        <rFont val="Calibri"/>
        <family val="2"/>
        <charset val="238"/>
      </rPr>
      <t xml:space="preserve">λ </t>
    </r>
    <r>
      <rPr>
        <sz val="10"/>
        <color theme="1"/>
        <rFont val="Arial"/>
        <family val="2"/>
        <charset val="238"/>
      </rPr>
      <t xml:space="preserve">≤ 0,036 ) </t>
    </r>
    <r>
      <rPr>
        <b/>
        <sz val="10"/>
        <color theme="1"/>
        <rFont val="Arial"/>
        <family val="2"/>
        <charset val="238"/>
      </rPr>
      <t>d=12.0 cm</t>
    </r>
    <r>
      <rPr>
        <sz val="10"/>
        <color theme="1"/>
        <rFont val="Arial"/>
        <family val="2"/>
        <charset val="238"/>
      </rPr>
      <t xml:space="preserve"> </t>
    </r>
  </si>
  <si>
    <t xml:space="preserve"> - sloj građevinskog ljepila obložiti staklenom armaturnom mrežicom minimalne čvrstoće 1900N/5cm, odnosno težine 160gr/m2 bez PVC-a</t>
  </si>
  <si>
    <t xml:space="preserve"> - završna obrada s akrilnom žbukom prema dogovoru s projektantom.</t>
  </si>
  <si>
    <r>
      <t xml:space="preserve"> - toplinska izolacija iz fasadnog XPS-a (</t>
    </r>
    <r>
      <rPr>
        <sz val="10"/>
        <color theme="1"/>
        <rFont val="Calibri"/>
        <family val="2"/>
        <charset val="238"/>
      </rPr>
      <t xml:space="preserve">λ </t>
    </r>
    <r>
      <rPr>
        <sz val="10"/>
        <color theme="1"/>
        <rFont val="Arial"/>
        <family val="2"/>
        <charset val="238"/>
      </rPr>
      <t xml:space="preserve">≤ 0,036 ) </t>
    </r>
    <r>
      <rPr>
        <b/>
        <sz val="10"/>
        <color theme="1"/>
        <rFont val="Arial"/>
        <family val="2"/>
        <charset val="238"/>
      </rPr>
      <t>d=5.0 cm</t>
    </r>
    <r>
      <rPr>
        <sz val="10"/>
        <color theme="1"/>
        <rFont val="Arial"/>
        <family val="2"/>
        <charset val="238"/>
      </rPr>
      <t xml:space="preserve"> </t>
    </r>
  </si>
  <si>
    <t xml:space="preserve"> - 2. sloj građevinskog ljepila 0.2 cm</t>
  </si>
  <si>
    <r>
      <t xml:space="preserve"> - špaletni elementi iz XPS-a </t>
    </r>
    <r>
      <rPr>
        <b/>
        <sz val="10"/>
        <color theme="1"/>
        <rFont val="Arial"/>
        <family val="2"/>
        <charset val="238"/>
      </rPr>
      <t>d=2.0 cm</t>
    </r>
    <r>
      <rPr>
        <sz val="10"/>
        <color theme="1"/>
        <rFont val="Arial"/>
        <family val="2"/>
        <charset val="238"/>
      </rPr>
      <t xml:space="preserve"> </t>
    </r>
  </si>
  <si>
    <t xml:space="preserve"> - hladni bitumenski prednamaz prema HRN U.M3.240</t>
  </si>
  <si>
    <t xml:space="preserve"> - plastomerna bitumenska traka za hidroizolaciju protiv vlage iz tla prema HRN EN 13707, HRN EN 13969 D=4mm zavarena na podlogu.</t>
  </si>
  <si>
    <r>
      <t xml:space="preserve"> - dobava i izvedba nosive podkonstrukcije gdje se na strop postavlja nosiva i montažna podkonstrukcija iz tipskih čelićnih CD i UD profila s polaganjem filca (</t>
    </r>
    <r>
      <rPr>
        <sz val="10"/>
        <color theme="1"/>
        <rFont val="Calibri"/>
        <family val="2"/>
        <charset val="238"/>
      </rPr>
      <t>λ</t>
    </r>
    <r>
      <rPr>
        <sz val="19"/>
        <color theme="1"/>
        <rFont val="Arial"/>
        <family val="2"/>
        <charset val="238"/>
      </rPr>
      <t xml:space="preserve"> </t>
    </r>
    <r>
      <rPr>
        <sz val="10"/>
        <color theme="1"/>
        <rFont val="Calibri"/>
        <family val="2"/>
        <charset val="238"/>
      </rPr>
      <t xml:space="preserve">≤ </t>
    </r>
    <r>
      <rPr>
        <sz val="10"/>
        <color theme="1"/>
        <rFont val="Arial"/>
        <family val="2"/>
        <charset val="238"/>
      </rPr>
      <t>0,032) ili jednakovrijedne, u šupljinu rastera potkonstrukcije.Izvedba obloge prema uputstvima i smjernicama proizvođača.</t>
    </r>
  </si>
  <si>
    <t xml:space="preserve"> - trajno zrakonepropusno ljepljenje parne brane s toplije strane toplinske izolacije,debljine 0,4 mm . Parna brana se postavlja po cijeloj površini sropa.Obavezna primjena specijalnih traka za spajanje preklopa parnih brana , te brtvljenje između parne brane stropa i zidova .</t>
  </si>
  <si>
    <t xml:space="preserve"> - dobava i postava gips-kartonskih impregniranih ploča  debljine 12,5 mm.Gips-kartonske ploče pričvršćivati pocinčanim vijcima, spojevi se bandažiraju.Uključiti fugiranje, gletanje i bojanje. U cijenu uključiti i montažu i demontažu potrebne radne skele.</t>
  </si>
  <si>
    <r>
      <t xml:space="preserve"> - dobava i izvedba nosive podkonstrukcije gdje se na strop postavlja nosiva i montažna podkonstrukcija iz tipskih čelićnih CD i UD profila s polaganjem filca  (</t>
    </r>
    <r>
      <rPr>
        <sz val="10"/>
        <color theme="1"/>
        <rFont val="Calibri"/>
        <family val="2"/>
        <charset val="238"/>
      </rPr>
      <t>λ</t>
    </r>
    <r>
      <rPr>
        <sz val="19"/>
        <color theme="1"/>
        <rFont val="Arial"/>
        <family val="2"/>
        <charset val="238"/>
      </rPr>
      <t xml:space="preserve"> </t>
    </r>
    <r>
      <rPr>
        <sz val="10"/>
        <color theme="1"/>
        <rFont val="Calibri"/>
        <family val="2"/>
        <charset val="238"/>
      </rPr>
      <t xml:space="preserve">≤ </t>
    </r>
    <r>
      <rPr>
        <sz val="10"/>
        <color theme="1"/>
        <rFont val="Arial"/>
        <family val="2"/>
        <charset val="238"/>
      </rPr>
      <t>0,032) , u šupljinu rastera potkonstrukcije.Izvedba obloge prema uputstvima i smjernicama proizvođača.</t>
    </r>
  </si>
  <si>
    <r>
      <t xml:space="preserve"> - dobava i postava toplinske izolacije od mineralne vune debljine </t>
    </r>
    <r>
      <rPr>
        <b/>
        <sz val="10"/>
        <color theme="1"/>
        <rFont val="Arial"/>
        <family val="2"/>
        <charset val="238"/>
      </rPr>
      <t>16 cm</t>
    </r>
    <r>
      <rPr>
        <sz val="10"/>
        <color theme="1"/>
        <rFont val="Arial"/>
        <family val="2"/>
        <charset val="238"/>
      </rPr>
      <t xml:space="preserve"> (λ ≤ 0,037)  ploče za kose krovove </t>
    </r>
  </si>
  <si>
    <t xml:space="preserve"> - trajno zrakonepropusno ljepljenje parne brane s toplije strane toplinske izolacije, debljine 0,4 mm . Parna brana se postavlja po cijeloj površini sropa.Obavezna primjena specijalnih traka za spajanje preklopa parnih brana, te brtvljenje između parne brane stropa i zidova .</t>
  </si>
  <si>
    <t xml:space="preserve"> - dobava i postava gips-kartonskih impregniranih ploča  debljine 12,5 mm .Gips-kartonske ploče pričvršćivati pocinčanim vijcima, spojevi se bandažiraju.Uključiti fugiranje, gletanje i bojanje.</t>
  </si>
  <si>
    <t xml:space="preserve"> -dobava i postava parne brane od sintetičke membrane na bazi polietilena, d=0,15 mm ( μ=600.000, PE). Membrana se slobodno polaže na podlogu i spaja samoljepljivom trakom na bazi butil-gume u preklopu spoja od 8 cm. Periferno se membrana lijepi za atiku ili zid specijalnom trakom . Sloj parne brane potrebno je dići do visine termo izolacije. Lijepljenje uračunato u stavku.                            </t>
  </si>
  <si>
    <r>
      <t xml:space="preserve"> -dobava i ugradnja toplinske izolacije na bazi poliizocijanurata (PIR) obostrano kaširane sa slojem staklenog pletiva,debljine</t>
    </r>
    <r>
      <rPr>
        <b/>
        <sz val="10"/>
        <rFont val="Arial"/>
        <family val="2"/>
        <charset val="238"/>
      </rPr>
      <t xml:space="preserve"> 20 cm</t>
    </r>
    <r>
      <rPr>
        <sz val="10"/>
        <rFont val="Arial"/>
        <family val="2"/>
      </rPr>
      <t xml:space="preserve">, prema proračunu građevinske fizike.  Izolacija mora ispunjavati zahtjev ponašanja u požaru klase E, D prema EN 13501-1. </t>
    </r>
  </si>
  <si>
    <t xml:space="preserve"> - dobava i postava netkanog geotekstila  300 g/m2.</t>
  </si>
  <si>
    <t xml:space="preserve"> -dobava i postava hidroizolacije iz sintetičke membrane na bazi mekog PVC-a, armirana poliesterskim pletivom, UV stabilna, debljine d= 1,5 mm. Membrana mora zadovoljavati klasu Bkrov(t1) prema EN 13501-1.Membrane se polažu i mehanički fiksiraju za podlogu, nehrđajućim vijcima s podložnom pločicom u skladu s proračunom proizvođača hidroizolacijske membrane . Spojevi se obrađuju toplinskim ili kemijskim putem sa širinom vara od min. 3 cm, preklop 12 cm, u skladu s propisanom tehnologijom od strane proizvođača membrane. Vanjski i unutarnji kutovi se trebaju dodatno ojačati sa gotovim elementima. Obračun po m2 ugrađenog materijala.</t>
  </si>
  <si>
    <t xml:space="preserve"> -dobava i postava vertikalne hidroizolacije na detalju (zid,min. visine 30 cm), iz sintetičke membrane na bazi mekog PVC-a, armirana poliesterskim pletivom, UV stabilna, debljine d= 1,5 mm.Membrana se lijepi na podlogu parapetnog zida / svjetlarnika sa kontaktnim ljepilom, ili se mehanički pričvršćuje prema uputama proizvođača materijala.  Obračun po m´ istake.</t>
  </si>
  <si>
    <t>Dobava i postava specijalnih profila od galvaniziranog čeličnog lima 0,6mm laminiranog sa slojem PVC membrane 0,8mm. Dodatno brtvljenje trajnoelastičnim kitom na bazi poliuretana te obrada odgovarajućim temeljnim premazom i PE ispunom za fuge.</t>
  </si>
  <si>
    <t>holker- spoj krova i zida</t>
  </si>
  <si>
    <t>U stavku uključeno dobava i ugradnja podložne ploče XPS-a debljine 2 cm u širini špalete. Podložna hidroizolacija (ljepilo, staklena mrežica, HI premaz), te brtvljenje trajnoelastičnim PU kitom, brtvena traka, galvanizirane plosne čel.kuke, sve uključeno u stavku. U cijenu uključiti sav ostali pomoćni spojni i pričvrsni materijal, te sva potrebna podešavanja i prilagođavanja. Sve mjere uzimati na licu mjesta. Točne dimenzije klupčica uzimati nakon montaže stolarije i izvedbe ETICS fasade.</t>
  </si>
  <si>
    <t>TROŠKOVNIK GRAĐEVINSKO-OBRTNIČKIH RADOVA</t>
  </si>
  <si>
    <t>Naručitelj:</t>
  </si>
  <si>
    <t>OPĆINA BEDNJA</t>
  </si>
  <si>
    <t>Trg Svete Marije 26, 42253 Bednja</t>
  </si>
  <si>
    <t>OIB:</t>
  </si>
  <si>
    <t>48874522780</t>
  </si>
  <si>
    <t>Građevina:</t>
  </si>
  <si>
    <t>VATROGASNI DOM DVD-a BEDNJA</t>
  </si>
  <si>
    <t>Lokacija:</t>
  </si>
  <si>
    <t>BEDNJA, TRAKOŠĆANSKA 18 k.č.br. 3975/3,</t>
  </si>
  <si>
    <t>k.o. BEDNJA</t>
  </si>
  <si>
    <t>Broj projekta:</t>
  </si>
  <si>
    <t>TD 038/17 GSP</t>
  </si>
  <si>
    <t>Zajed. oznaka proj.:</t>
  </si>
  <si>
    <t>TD 073/17 GP</t>
  </si>
  <si>
    <t>GLAVNI PROJEKT</t>
  </si>
  <si>
    <t xml:space="preserve">     TROŠKOVNIK STROJARSKIH RADOVA</t>
  </si>
  <si>
    <t xml:space="preserve"> </t>
  </si>
  <si>
    <t>Glavni projektant:</t>
  </si>
  <si>
    <t>Boris Županić, dipl.ing.arh.</t>
  </si>
  <si>
    <t>Projektant:</t>
  </si>
  <si>
    <t>Vlado Habek, dipl.ing.str.</t>
  </si>
  <si>
    <t>Direktor:</t>
  </si>
  <si>
    <t>Mjesto i datum:</t>
  </si>
  <si>
    <t>Ivanec, prosinac 2017. god.</t>
  </si>
  <si>
    <t xml:space="preserve">2.4.1 PRIKLJUČNI PLINOVOD-(NEMJERENI DIO) </t>
  </si>
  <si>
    <t> </t>
  </si>
  <si>
    <t>1. Dobava i montaža cijevi iz tvrdog polietilena za zemni plin</t>
  </si>
  <si>
    <t xml:space="preserve">   radnog pritiska do p=4,0 bara prema ONORM B 5192, tip 2 </t>
  </si>
  <si>
    <t>   u kolutima.U dužni metar cijevi potrebno je uračunati slijedeće:</t>
  </si>
  <si>
    <t>a) razvažanje cijevi po trasi</t>
  </si>
  <si>
    <t>b) zavarivanje cijevi</t>
  </si>
  <si>
    <t>c) izrada i zavarivanje komada koji nisu u standardnom programu</t>
  </si>
  <si>
    <t>d) ispitivanje na nepropusnost i čvrstoću zavarenih dijelova dimenzija cijevi:</t>
  </si>
  <si>
    <t>Jed.mjere</t>
  </si>
  <si>
    <t>količina</t>
  </si>
  <si>
    <t>cijena</t>
  </si>
  <si>
    <t>PE 32x3,0</t>
  </si>
  <si>
    <t>m</t>
  </si>
  <si>
    <t>2. Dobava i montaža fazonskih komada za elektrozavarivanje prema</t>
  </si>
  <si>
    <t xml:space="preserve">   ONORM B 5192, za radni tlak p=4.0 bara, slijedećih dimenzijai količina: </t>
  </si>
  <si>
    <t>ogrlica PE 160/32</t>
  </si>
  <si>
    <t>SpojnicaØ32</t>
  </si>
  <si>
    <t>Prelazni-komad PE32ST25</t>
  </si>
  <si>
    <t xml:space="preserve">3. Ukapanje plinovoda na dubinu min 0,8m </t>
  </si>
  <si>
    <t>    Potrebno je uračunati:</t>
  </si>
  <si>
    <t xml:space="preserve">a) iskop rova dubine 0,8m,širine 0,4m </t>
  </si>
  <si>
    <t>b) dobava i polaganje pijeska na dno rova 10cm iznad i ispod cijevi</t>
  </si>
  <si>
    <t>c) zatrpavanje rova zemljom,nabijanje tla u slojevima 20cm i odvoz viška zemlje</t>
  </si>
  <si>
    <t>d) sanacija asfatne površine~5,0 m2</t>
  </si>
  <si>
    <t>4. Dobava i montaža zaštitne kolone plinovoda</t>
  </si>
  <si>
    <t>    dimenzija cijevi</t>
  </si>
  <si>
    <t>DWO 50</t>
  </si>
  <si>
    <t>PE 63</t>
  </si>
  <si>
    <t>5. Dobava i montaža žute trake za obilježavanje trase plinovoda</t>
  </si>
  <si>
    <t>    (PAŽNJA-PLIN)</t>
  </si>
  <si>
    <t>6. Dobava i montaža ukopanog plinovoda iz bešavne čelične cijevi</t>
  </si>
  <si>
    <t xml:space="preserve">    uključujući čišćenje površine cijevi do metalnog sjaja,nanošenje </t>
  </si>
  <si>
    <t>    osnovnog premaza, namatanje izolacijske trake s min. prekrivanjem</t>
  </si>
  <si>
    <t>    13.0 mm, ispitivanje izolacije dimenzija:</t>
  </si>
  <si>
    <t> Ø 26,9X2,3</t>
  </si>
  <si>
    <t>7. Dobava i montaža plinskog ventila s kuglastim</t>
  </si>
  <si>
    <t xml:space="preserve">    zaporom,  zajedno sa spojnim i montažnim </t>
  </si>
  <si>
    <t>    materijalom proizvodnje "Poliks"- dimenzija:</t>
  </si>
  <si>
    <t xml:space="preserve">NO20 NP16(3/4”) </t>
  </si>
  <si>
    <t>8.Izrada geodetskog elaborata nemjerenog  dijela plinovoda</t>
  </si>
  <si>
    <t>paušalno</t>
  </si>
  <si>
    <t>SVEUKUPNO:</t>
  </si>
  <si>
    <t>2.4.2 REDUKCIJA TLAKA-MJERENJE POTROŠNJE</t>
  </si>
  <si>
    <t xml:space="preserve">1. Dobava I montaža plinskog filtera  </t>
  </si>
  <si>
    <t xml:space="preserve">     PNF-y s antikorozivnim sitom </t>
  </si>
  <si>
    <t>    spojnim i montažnim materijalom, dimenzija:</t>
  </si>
  <si>
    <t xml:space="preserve">2. Dobava I montaža regulatora tlaka plina </t>
  </si>
  <si>
    <t>    NO20/32 NP16 tehničkih karakteristika :</t>
  </si>
  <si>
    <t>   Pmax=5bara ; Pmin=1,0bar</t>
  </si>
  <si>
    <t>   Pizl=22mbar</t>
  </si>
  <si>
    <t>   Pa=18-24mbara</t>
  </si>
  <si>
    <t>   Qmax=15 m3/h</t>
  </si>
  <si>
    <t>   priključak NO 25</t>
  </si>
  <si>
    <t xml:space="preserve">3. Dobava I montaža ultrazvučno plinomjera </t>
  </si>
  <si>
    <t>   G-4/NO25 EUS zajedno sa svim spojnim i montažnim</t>
  </si>
  <si>
    <t>   materijalom, slijedećih tehničkih karakteristika:</t>
  </si>
  <si>
    <t>   Qmax=7,2,00 m3/h</t>
  </si>
  <si>
    <t>   Qmin=0.04 m3/h</t>
  </si>
  <si>
    <t>   dimenzije priključka NO 25</t>
  </si>
  <si>
    <t>4. Dobava I montaža plinskih čelićnih bešavnih cijevi</t>
  </si>
  <si>
    <t>    prema DIN 2448 zajedno sa koljenima, konzolama</t>
  </si>
  <si>
    <t xml:space="preserve">    osloncima, te dodacima za odreske i varilački </t>
  </si>
  <si>
    <t>    materijal, dimenzija:</t>
  </si>
  <si>
    <t> NO25(33,7x2,6)(1”)</t>
  </si>
  <si>
    <t>5. Dobava i montaža ormarića od INOX</t>
  </si>
  <si>
    <t>    sa vratašcima i bravom dimenzija:</t>
  </si>
  <si>
    <t>500x500x220mm</t>
  </si>
  <si>
    <t>6.Dobava i montaža  zaštitnih cijevi  dimenzija:</t>
  </si>
  <si>
    <t> NO40(6/4”)</t>
  </si>
  <si>
    <t>7. Ispitivanje srednjetlačnog dijela plinovoda tlakom od 5,0 bara</t>
  </si>
  <si>
    <t>    s eventualnim popravcima,te preuzimanje instalacije</t>
  </si>
  <si>
    <t>    od strane distributera</t>
  </si>
  <si>
    <t>8. Transport alata i materijala na gradilište,te povrat</t>
  </si>
  <si>
    <t>   alata s gradilišta</t>
  </si>
  <si>
    <t>9. Pripremno završni radovi i asanacija gradilišta</t>
  </si>
  <si>
    <t>10. Sitni potrošni materijal potreban za izvođenje instalacije</t>
  </si>
  <si>
    <t>11. Ličenje plinovoda i ovjesa jednim slojem temeljne boje</t>
  </si>
  <si>
    <t xml:space="preserve">      i u dva sloja završnim naličjem (žute boje),uz prethodno </t>
  </si>
  <si>
    <t>      čičšenje do metalnog sjaja,ukupne površine:</t>
  </si>
  <si>
    <t>2.4.3. PLINSKA INSTALACIJA-MJERENI DIO</t>
  </si>
  <si>
    <t xml:space="preserve">  </t>
  </si>
  <si>
    <t>1. Dobava i montaža  plinskih čelićnih bešavnih cijevi</t>
  </si>
  <si>
    <t> NO20(26,9x2,3)(3/4”)</t>
  </si>
  <si>
    <t> NO15(21,3x2,0)(1/2”)</t>
  </si>
  <si>
    <t>UKUPNO:</t>
  </si>
  <si>
    <t>2. Dobava i montaža  plinskog ventila s kuglastim zaporom,    </t>
  </si>
  <si>
    <t>  zajedno sa spojnim i montažnim materijalom,dimenzija:</t>
  </si>
  <si>
    <t xml:space="preserve">NO20 NP4(3/4”) </t>
  </si>
  <si>
    <t xml:space="preserve">NO15 NP4(1/2”) </t>
  </si>
  <si>
    <t>3.Dobava i montaža fleksibilne plinske cijevi za spoj     </t>
  </si>
  <si>
    <t>štednjak na plinovod(dužinu odrediti na licu mjesta)</t>
  </si>
  <si>
    <t>Zajedno sa svim spojnim I montažnim materijalom:</t>
  </si>
  <si>
    <t>4.Dobava i montaža sitni potrošni materijal:</t>
  </si>
  <si>
    <t>5. Dobava i montaža  čelićnih cijevi za prolaz plinovoda kroz zidove i stropove</t>
  </si>
  <si>
    <t>   zajedno sa spojnim i montažnim materijalom,dimenzija:</t>
  </si>
  <si>
    <t xml:space="preserve">NO32(5/4“) </t>
  </si>
  <si>
    <t xml:space="preserve">NO25(1“) </t>
  </si>
  <si>
    <t>  6. Ispitivanje niskotlačnog dijela plinovoda tlakom od 2,0 bara   </t>
  </si>
  <si>
    <t xml:space="preserve"> s eventualnim popravcima,te preuzimanje instalacije od strane distributera</t>
  </si>
  <si>
    <t>7. Transport alata i materijala na gradilište,te povrat</t>
  </si>
  <si>
    <t>8. Pripremno završni radovi i asanacija gradilišta</t>
  </si>
  <si>
    <t>9. Ličenje plinovoda i ovjesa jednim slojem temeljne boje</t>
  </si>
  <si>
    <t>2.4.4. PLINSKA TROŠILA-PRIPREMA TOPLE VODE</t>
  </si>
  <si>
    <t xml:space="preserve">1. Dobava i montaža plinskog visokoučinskog kondenzacijskog kotla uređaja </t>
  </si>
  <si>
    <t xml:space="preserve">zajedno sa potrebnim spojnim i montažnim materijalom </t>
  </si>
  <si>
    <t>komplet</t>
  </si>
  <si>
    <t xml:space="preserve">2.Dobava i montaža zrako-dimovoda ∅80/125mm  za </t>
  </si>
  <si>
    <t>   plinske uređaje:</t>
  </si>
  <si>
    <t xml:space="preserve">adapter s ispitnim otvorom  </t>
  </si>
  <si>
    <t>Revizijski T-komad 87˚</t>
  </si>
  <si>
    <t xml:space="preserve">Razdjelni element </t>
  </si>
  <si>
    <t>Produžetak 1,0m</t>
  </si>
  <si>
    <t>Produžetak 2,0m</t>
  </si>
  <si>
    <t>Koljeno 87°</t>
  </si>
  <si>
    <t>Revizijski otvor</t>
  </si>
  <si>
    <t>Cijevne obujmice∅125mm</t>
  </si>
  <si>
    <t>Produžetak iznad krova 1,0m</t>
  </si>
  <si>
    <t>3. Dobava i montaža ekspanzione posude korisnog                                     </t>
  </si>
  <si>
    <t>volumena 45 L statičkog tlaka 1 bara, max radnog tlaka 3bara </t>
  </si>
  <si>
    <t>dimenzija:</t>
  </si>
  <si>
    <t xml:space="preserve">4. Dobava i montaža regulacija u ovisnosti o vanjskoj temperaturi </t>
  </si>
  <si>
    <t>    za više krugova grijanja, spajanje u kaskadu te za solarne</t>
  </si>
  <si>
    <t>    sustave,mogućnost regulacije dva direktna kruga i jednog kruga s</t>
  </si>
  <si>
    <t>    troputnim mješajućim ventilom, za proširenje sustava moguće je</t>
  </si>
  <si>
    <t>    priključiti do šest modula VR60 sa po dva direktna ili mješajuća kruga,</t>
  </si>
  <si>
    <t>    regulacija sadrži:</t>
  </si>
  <si>
    <t>    solarni regulator auroMATIC 620 kom. 1</t>
  </si>
  <si>
    <t>    vanjski osjetnik kom. 1</t>
  </si>
  <si>
    <t>    standardni osjetnik VR 10 (5 m) kom. 2</t>
  </si>
  <si>
    <t xml:space="preserve">    kolektorski osjetnik VR 11 (15 m) kom. 1    </t>
  </si>
  <si>
    <t xml:space="preserve">5. Dobava i montaža modul za spajanje uređaja </t>
  </si>
  <si>
    <t xml:space="preserve">    s regulacijom </t>
  </si>
  <si>
    <t xml:space="preserve">6. Dobava i montaža solarnog paketa </t>
  </si>
  <si>
    <t>    -solarni pločasti kolektori -3 kom</t>
  </si>
  <si>
    <t>    - solarni bivalentni spremnik -1kom</t>
  </si>
  <si>
    <t>    - ekspanzijska posuda 25L-1kom</t>
  </si>
  <si>
    <t>    - solarna prihvatna kompenzacijska posuda 5 L-1kom</t>
  </si>
  <si>
    <t>    - solarna cijevna grupa 6 lit/min-1 kom</t>
  </si>
  <si>
    <t>    - tekučina za punjenje sustava 20L-1kom</t>
  </si>
  <si>
    <t>    - osnovni hodraulički spojni set za VFK kolektore</t>
  </si>
  <si>
    <t>    - produžni hidraulički set za svaki daljnji kolektor</t>
  </si>
  <si>
    <t>    - automatski odzračni sustav ¾” do 10 bara</t>
  </si>
  <si>
    <t>    - solarna fleksibilna cijevi 2 u1 DN 20-30m</t>
  </si>
  <si>
    <t>    - izolacija za cijevi-30m</t>
  </si>
  <si>
    <t>7. Dobava i montaža pribora za spremnike tople vode</t>
  </si>
  <si>
    <t>    - Sigurnosna grupa za spremnike preko 200l/10 bar</t>
  </si>
  <si>
    <t>8. Dobava i montaža krovnog nosača  za montažu</t>
  </si>
  <si>
    <t xml:space="preserve">    Kolektora na kosi krov kao Vaillant VFK 125 V </t>
  </si>
  <si>
    <t>    Izrada prema krovu</t>
  </si>
  <si>
    <t xml:space="preserve">9. Dobava i montaža razdjelnika za grijanje </t>
  </si>
  <si>
    <t>a) 3,0 m3/h</t>
  </si>
  <si>
    <t>b) razmak oslonaca 125mm</t>
  </si>
  <si>
    <t>    sa svim potrebnim spojnim i montažnim materijalom:</t>
  </si>
  <si>
    <t>10. Dobava i montaža cijevne grupe s visokoefikasnom</t>
  </si>
  <si>
    <t>    Crpkom I trosmjernim mješajućim ventilom R 1”:</t>
  </si>
  <si>
    <t>a) visokoefikasna crpka</t>
  </si>
  <si>
    <t>b) termometar polaznog voda</t>
  </si>
  <si>
    <t>c) termometar povratnog voda</t>
  </si>
  <si>
    <t>d) kuglast ventil sa integriranom gravitacijskom kočnicom-crveno</t>
  </si>
  <si>
    <t>e) kuglični ventil bez integrirane gravitacijske kočnice-plavo</t>
  </si>
  <si>
    <t>f) izlacijski fazonski komad</t>
  </si>
  <si>
    <t>g) trosmjerni mješajući ventil s elktro pogonom R1“</t>
  </si>
  <si>
    <t>h) Kat.broj:0020191814</t>
  </si>
  <si>
    <t xml:space="preserve">11. Dobava i montaža pumpe </t>
  </si>
  <si>
    <t>    karakteristika:Q=1,0 m3/h</t>
  </si>
  <si>
    <t>                          230V/50Hz</t>
  </si>
  <si>
    <t>                          Rp=1”</t>
  </si>
  <si>
    <t>                          H=3m</t>
  </si>
  <si>
    <t>                          Pmax=10bara</t>
  </si>
  <si>
    <t>12. Dobava i montaža cirko pumpe pitke vode karakteristika:</t>
  </si>
  <si>
    <t>a) visina dobave 3m</t>
  </si>
  <si>
    <t>b) protok 1,5 m3/h </t>
  </si>
  <si>
    <t>c) 5,8-59W</t>
  </si>
  <si>
    <t>d) struja 0,46A</t>
  </si>
  <si>
    <t>e) 230/50Hz</t>
  </si>
  <si>
    <t>f) priključak NO15</t>
  </si>
  <si>
    <t>13. Dobava i montaža sigurnosnog ventila</t>
  </si>
  <si>
    <t xml:space="preserve">NO15 NP10 (1/2”) </t>
  </si>
  <si>
    <t>14. Dobava i montaža kuglaste slavine dimenzija:</t>
  </si>
  <si>
    <t xml:space="preserve">NO32 NP10 (5/4”) </t>
  </si>
  <si>
    <t xml:space="preserve">NO25 NP10 (1”) </t>
  </si>
  <si>
    <t>15. Dobava i montaža slavine za punjenje/pražnjenje</t>
  </si>
  <si>
    <t xml:space="preserve">16. Dobava i montaža Cu cijevi sa izolacijom Armaflex </t>
  </si>
  <si>
    <t>uključivo držaće cijevi i ostali pribor za montažu</t>
  </si>
  <si>
    <t>15x1,0</t>
  </si>
  <si>
    <t>18x1,0</t>
  </si>
  <si>
    <t>22x1,2</t>
  </si>
  <si>
    <t>Izolacija 9x22</t>
  </si>
  <si>
    <t>28x1,2</t>
  </si>
  <si>
    <t>Izolacija 9x28</t>
  </si>
  <si>
    <t>35x1,5</t>
  </si>
  <si>
    <t>Izolacija 9x35</t>
  </si>
  <si>
    <t>17. Dobava i montaža Cu fitinga uključivo ostali pribor za montažu</t>
  </si>
  <si>
    <t>18. Dobava i montaža  automatskih odzračnih lončića dimnezija:</t>
  </si>
  <si>
    <t>3/8”</t>
  </si>
  <si>
    <t xml:space="preserve">19. Dobava i montaža cijevi za hladnu i toplu vodu </t>
  </si>
  <si>
    <t>    Sa izolacijom i fazonskim komadima,spojnim i montažnim materijalom dimenzija:</t>
  </si>
  <si>
    <t> 20x3,4</t>
  </si>
  <si>
    <t>20. Dobava i montaža PVC cijevi za odvod kondenzata</t>
  </si>
  <si>
    <t>    sa fazonskim komadima i spojnim i montažnim materijalom dimenzija:</t>
  </si>
  <si>
    <t> NO22</t>
  </si>
  <si>
    <t>21. Dobava i montaža  ekspanzione  posude korisnog</t>
  </si>
  <si>
    <t>    volumena statičkog tlaka 1 bara,max radnog tlaka 6bara</t>
  </si>
  <si>
    <t xml:space="preserve">    dimenzija:</t>
  </si>
  <si>
    <t> 13L</t>
  </si>
  <si>
    <t>22. Dobava i montaža  ventila za regulciju tlaka vode</t>
  </si>
  <si>
    <t> NO15 NP10(1/2”)</t>
  </si>
  <si>
    <t>23. Dobava i montaža bakrenih- fitinga sa spojnim i montažnim materijalom: </t>
  </si>
  <si>
    <t>24. Sitni potrošni materijal(za varenje,rozete za cijevi,</t>
  </si>
  <si>
    <t>     zaštitne cijev,gips i sl)</t>
  </si>
  <si>
    <t>2.4.5 RADIJATORSKO GRIJANJE</t>
  </si>
  <si>
    <t xml:space="preserve">1. Dobava i montaža radijatora </t>
  </si>
  <si>
    <t>OZNAKA PROSTORIJE-ETAŽA</t>
  </si>
  <si>
    <t>Snaga (Qu)W</t>
  </si>
  <si>
    <t xml:space="preserve">Radijatori  HRN EN 442-2(75/650C) </t>
  </si>
  <si>
    <t>PRIZEMLJE</t>
  </si>
  <si>
    <t>VK-22(600x1800)</t>
  </si>
  <si>
    <t>VK-22(600x500)</t>
  </si>
  <si>
    <t>VK-22(600x1000)</t>
  </si>
  <si>
    <t>VK-22(600x800)</t>
  </si>
  <si>
    <t>VK-22(600x1200)</t>
  </si>
  <si>
    <t>VK-22(600x1100)</t>
  </si>
  <si>
    <t>KAT</t>
  </si>
  <si>
    <t>VK-22(600x400)</t>
  </si>
  <si>
    <t>VK-22(600x700)</t>
  </si>
  <si>
    <t>UKUPNO</t>
  </si>
  <si>
    <t xml:space="preserve">2. Dobava i montaža  radijatorskog termostatskog ventila kutni </t>
  </si>
  <si>
    <t>   dimenzija:</t>
  </si>
  <si>
    <t xml:space="preserve">NO15 (1/2”) </t>
  </si>
  <si>
    <t>3. Dobava i montaža termostatske glave :</t>
  </si>
  <si>
    <t>4. Dobava i montaža radijatorskog odzračnog pipca s ispustom</t>
  </si>
  <si>
    <t>5. Dobava i montaža  ovjesnog i konzolnog materijala</t>
  </si>
  <si>
    <t>    ukupno</t>
  </si>
  <si>
    <t>kompleta</t>
  </si>
  <si>
    <t>6. Dobava i montaža prigušnice kutne</t>
  </si>
  <si>
    <t>NO15(1/2“)</t>
  </si>
  <si>
    <t>7. Sitni potrošni materijal(za varenje,rozete za cijevi,</t>
  </si>
  <si>
    <t>8.Dobava i montaža cijevi iz bakra za grijanje, zajedno sa fitinzima</t>
  </si>
  <si>
    <t>Uključivo držaće cijevi i ostali pribor za montažu</t>
  </si>
  <si>
    <t>9. Dobava i montaža Cu fitinga uključivo ostali pribor za montažu</t>
  </si>
  <si>
    <t>SVEUKUPNO</t>
  </si>
  <si>
    <t>2.4.6. OSTALI RADOVI</t>
  </si>
  <si>
    <t>1. Ispitivanje instalacije grijanja tlakom od 4 bara</t>
  </si>
  <si>
    <t>2. Hladna topla tlačna proba, podešavanje sistema</t>
  </si>
  <si>
    <t>    grijanja i puštanje u probni rad</t>
  </si>
  <si>
    <t xml:space="preserve">3.Puštanje u pogon kondenzacijskog kotla za grijanje </t>
  </si>
  <si>
    <t>   od ovlaštenog servisera i izrada uputstava za rad sa uređajem</t>
  </si>
  <si>
    <t>4.Puštanje u pogon solarnog sustava za pripremu tople vode</t>
  </si>
  <si>
    <t>   uputstva za rukovanje i održavanje postrojenja:</t>
  </si>
  <si>
    <t>5. Transport alata i materijala na gradilište,te povrat</t>
  </si>
  <si>
    <t>6. Pripremno završni radovi i sanacija gradilišta</t>
  </si>
  <si>
    <t xml:space="preserve">7. Nepredviđeni radovi koji nisu obuhvaćeni ovim  </t>
  </si>
  <si>
    <t>   troškovnikom već se izvode na zahtjev investitora</t>
  </si>
  <si>
    <t>   ili po uvidu na licu mjesta.</t>
  </si>
  <si>
    <t>Kn/h</t>
  </si>
  <si>
    <t>                                       REKAPITULACIJA                                                         </t>
  </si>
  <si>
    <t>2.4.1.</t>
  </si>
  <si>
    <t>PRIKLJUČNI PLINOVOD-(NEMJERENI DIO)</t>
  </si>
  <si>
    <t>2.4.2.</t>
  </si>
  <si>
    <t>REDUKCIJA TLAKA-MJERENJE POTROŠNJE</t>
  </si>
  <si>
    <t>2.4.3.</t>
  </si>
  <si>
    <t>PLINSKA INSTALACIJA-MJERENI DIO</t>
  </si>
  <si>
    <t>2.4.4.</t>
  </si>
  <si>
    <t>PLINSKA TROŠILA-PRIPREMA TOPLE VODE</t>
  </si>
  <si>
    <t>2.4.5.</t>
  </si>
  <si>
    <t>RADIJATORSKO GRIJANJE</t>
  </si>
  <si>
    <t>2.4.6.</t>
  </si>
  <si>
    <t>OSTALI RADOVI</t>
  </si>
  <si>
    <t xml:space="preserve"> UKUPNO </t>
  </si>
  <si>
    <t>PDV 25%</t>
  </si>
  <si>
    <t> SVEUKUPNO</t>
  </si>
  <si>
    <t> Ivanec, prosinac 2017. godine</t>
  </si>
  <si>
    <t>                                                                                                 Projektant:</t>
  </si>
  <si>
    <t xml:space="preserve">                                                              </t>
  </si>
  <si>
    <t>                                                                                ovlašteni inženjer Habek Vlado d.i.s.</t>
  </si>
  <si>
    <t xml:space="preserve">                                                                                                   </t>
  </si>
  <si>
    <t xml:space="preserve">                                                                                                        </t>
  </si>
  <si>
    <t>TROŠKOVNIK</t>
  </si>
  <si>
    <t>Energetska obnova zgrade DVD-a Bednja - elektroinstalacije</t>
  </si>
  <si>
    <t>Red. br.</t>
  </si>
  <si>
    <t>Opis stavke</t>
  </si>
  <si>
    <t>Jed. mj.</t>
  </si>
  <si>
    <t>Količina</t>
  </si>
  <si>
    <t>Jed. cijena (kn)</t>
  </si>
  <si>
    <t>Iznos (kn)</t>
  </si>
  <si>
    <t>Elektroenergetske instalacije</t>
  </si>
  <si>
    <t>Odspajanje i demontaža postojećih nadgradnih (zidnih i stropnih) svjetiljki.</t>
  </si>
  <si>
    <t xml:space="preserve">Montaža i spajanje demontiranog LED reflektora na fasadi objekta nakon izrade nove toplinske fasade </t>
  </si>
  <si>
    <t>Zbrinjavanje demontiranih rasvjetnih armatura, odnosno izvora svjetlosti (fluo cijevi, žarulje…) uvažavajući važeće propise, naročito "Pravilnik o gospodarenju otpadnom električnom i elektroničkom opremom".</t>
  </si>
  <si>
    <t>kpl</t>
  </si>
  <si>
    <t>Dobava i montaža plastičnih kabel kanalica raznih širina; boja bijela; zajedno s potrebnim priborom za montažu na zid ili strop.</t>
  </si>
  <si>
    <t>Kabel kanalica 20x20 mm</t>
  </si>
  <si>
    <t>Kabel kanalica 30x30 mm</t>
  </si>
  <si>
    <t>Dobava vodova i kabela, polaganje po već pripremljenim trasama ili elementima razvoda i spajanje.</t>
  </si>
  <si>
    <r>
      <t>PP-Y 3×1,5 mm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</t>
    </r>
  </si>
  <si>
    <r>
      <t>PP-Y 3×2,5 mm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</t>
    </r>
  </si>
  <si>
    <t>Provjera ispravnosti montaže svih elemenata instalacije, provjera funkcionalnosti, provjera djelovanja zaštite od kratkog spoja i previsokog napona dodira, pribavljanje dokaza o kvaliteti izvedenih radova na instalaciji, probno puštanje u rad i primopredaja, sva potrebna ispitivanja, izdavanje ispitnih protokola ovlaštenog ispitivača i svih potrebnih certifikata i atesta.</t>
  </si>
  <si>
    <t>ukupno:</t>
  </si>
  <si>
    <t>ukupno opravdani troškovi:</t>
  </si>
  <si>
    <t>ukupno neopravdani troškovi:</t>
  </si>
  <si>
    <t>Rasvjetna tijela</t>
  </si>
  <si>
    <t>Dobava, montaža i spajanje svjetiljke s odgovarajućim izvorom svjetlosti i predspojnim priborom; u stavci za spajanje treba uključiti i sav potreban montažni i spojni pribor.</t>
  </si>
  <si>
    <r>
      <rPr>
        <b/>
        <sz val="10"/>
        <rFont val="Arial"/>
        <family val="2"/>
        <charset val="238"/>
      </rPr>
      <t xml:space="preserve">(S1) </t>
    </r>
    <r>
      <rPr>
        <sz val="10"/>
        <rFont val="Arial"/>
        <family val="2"/>
        <charset val="238"/>
      </rPr>
      <t xml:space="preserve">Nadgradna svjetiljka, dimenzija min. 3450x97x52mm, LED izvor svjetlosti, kućište od čeličnog profila plastificiranog u bijelu boju, PMMA sustav optičkih leća, širokosnopna optika, efektivni svjetlosni tok ili svjetlosni tok svjetiljke s uračunatim gubicima u optičkom sustavu min. 9000 lm, snaga sustava max. 64W (LED izvor + driver), ukupna svjetlosna iskoristivost izvora svjetlosti min. 140,6 lm/W, faktora uzvrata boje Ra min. 80, životni vijek L70B50 min. 70.000h, temperatura boje svjetlosti max. 4000K, IP20
Ponuđeni tip:
(navesti proizvođača, model i broj stranice tehničkog lista)
__________________________________________
__________________________________________
</t>
    </r>
  </si>
  <si>
    <t>DOBAVA</t>
  </si>
  <si>
    <t>MONTAŽA I SPAJANJE</t>
  </si>
  <si>
    <t>Početni napojni element, komplet sa dvije završne kape, omogućava spjanje linije na napojni kabel
Ponuđeni tip:
(navesti proizvođača, model i broj stranice tehničkog lista)
__________________________________________
__________________________________________</t>
  </si>
  <si>
    <t>Nosač za strop, omogućava clip in montažu svjetiljke na strop, komplet od 4 kopče
Ponuđeni tip:
(navesti proizvođača, model i broj stranice tehničkog lista)
__________________________________________
__________________________________________</t>
  </si>
  <si>
    <r>
      <rPr>
        <b/>
        <sz val="10"/>
        <rFont val="Arial"/>
        <family val="2"/>
        <charset val="238"/>
      </rPr>
      <t>(S2)</t>
    </r>
    <r>
      <rPr>
        <sz val="10"/>
        <rFont val="Arial"/>
        <family val="2"/>
        <charset val="238"/>
      </rPr>
      <t xml:space="preserve"> Nagradna svjetiljka bijele boje, dimenzija cca. 120x20cm, LED izvor svjetlosti, metalno kućište plastificirano u bijelu boju, optički pokrov od prizmatičnog polikarbonata, UGR&lt;19, efektivni svjetlosni tok ili svjetlosni tok svjetiljke s uračunatim gubicima u optičkom sustavu min. 3693 lm, snaga sustava svjetiljke max. 30,5W (LED izvor+driver), svjetlotehnička efikasnost svjetiljke min. 121 lm/W, temperatura boje svjetlosti max. 4000K, faktor uzvrata boje Ra min. 80, min. IP20, min. IK02, rad na ambijentalnoj temperaturi do +40C, životni vijek L70B50 min. 50.000h, 
Ponuđeni tip:
(navesti proizvođača, model i broj stranice tehničkog lista)
__________________________________________
__________________________________________</t>
    </r>
  </si>
  <si>
    <r>
      <rPr>
        <b/>
        <sz val="10"/>
        <rFont val="Arial"/>
        <family val="2"/>
        <charset val="238"/>
      </rPr>
      <t>(S3)</t>
    </r>
    <r>
      <rPr>
        <sz val="10"/>
        <rFont val="Arial"/>
        <family val="2"/>
        <charset val="238"/>
      </rPr>
      <t xml:space="preserve"> Nadgradna svjetiljka, LED izvor svjetlosti, kućište od polikarbonata, pokrov od polikarbonata, efektivni svjetosni tok ili svjetlosni tok svjetiljke s uračunatim gubicima u optičkom sustavu min. 1200 lm, snaga svjetiljke max. 18,0 W (LED izvor+driver), inicijalna svjetlosna iskoristivost svjetiljke s uračunatim gubicima u optičkom sustavu min. 67 lm/W, boja svjetlosti max. 4000K, min. IP65, min. IK10, rad na temperaturi okoline do +35C, životni vijek L70B50 min. 50.000 sat
Ponuđeni tip:
(navesti proizvođača, model i broj stranice tehničkog lista)
__________________________________________
__________________________________________</t>
    </r>
  </si>
  <si>
    <r>
      <rPr>
        <b/>
        <sz val="10"/>
        <rFont val="Arial"/>
        <family val="2"/>
        <charset val="238"/>
      </rPr>
      <t>(S4)</t>
    </r>
    <r>
      <rPr>
        <sz val="10"/>
        <rFont val="Arial"/>
        <family val="2"/>
        <charset val="238"/>
      </rPr>
      <t xml:space="preserve"> Nadgradna svjetiljka, LED izvor svjetlosti, kućište od polikarbonata, pokrov od polikarbonata, efektivni svjetosni tok ili svjetlosni tok svjetiljke s uračunatim gubicima u optičkom sustavu min. 1600 lm, snaga svjetiljke max. 24,0 W (LED izvor+driver), inicijalna svjetlosna iskoristivost svjetiljke s uračunatim gubicima u optičkom sustavu min. 67 lm/W, boja svjetlosti max. 4000K, min. IP65, min. IK10, rad na temperaturi okoline do +35C, životni vijek L70B50 min. 50.000 sati
Ponuđeni tip:
(navesti proizvođača, model i broj stranice tehničkog lista)
__________________________________________
__________________________________________</t>
    </r>
  </si>
  <si>
    <r>
      <rPr>
        <b/>
        <sz val="10"/>
        <rFont val="Arial"/>
        <family val="2"/>
        <charset val="238"/>
      </rPr>
      <t xml:space="preserve">(S5) </t>
    </r>
    <r>
      <rPr>
        <sz val="10"/>
        <rFont val="Arial"/>
        <family val="2"/>
        <charset val="238"/>
      </rPr>
      <t>Vodotijesna nadgradna svjetiljka, LED izvor svjetlosti, kučište od polikarbonata, PMMA sustav optičkih leća, inox kopče, širokosnopna optika, efektivni svjetlosni tok ili svjetlosni tok svjetiljke s uračunatim gubicima u optičkom sustavu min. 4200 lm, snaga sustava max. 30,5 W (LED izvor + driver), ukupna svjetlosna iskoristivost izvora svjetlosti min. 137 lm/W, faktora uzvrata boje Ra min. 80, životni vijek L80B50 min. 50.000h, temperatura boje svjetlosti max. 4000K, duljina svjetiljke min. 1300mm, temperaturno radno područje -30 °C do +45 °C, zaštita od zaprljanja max. IP66, max. IK08, CE, ENEC
Ponuđeni tip:
(navesti proizvođača, model i broj stranice tehničkog lista)
__________________________________________
__________________________________________</t>
    </r>
  </si>
  <si>
    <r>
      <rPr>
        <b/>
        <sz val="10"/>
        <rFont val="Arial"/>
        <family val="2"/>
        <charset val="238"/>
      </rPr>
      <t xml:space="preserve">(S6) </t>
    </r>
    <r>
      <rPr>
        <sz val="10"/>
        <rFont val="Arial"/>
        <family val="2"/>
        <charset val="238"/>
      </rPr>
      <t xml:space="preserve">Asimetrični reflektor, LED izvor svjetlosti, pokrov od kaljenog stakla, kućište od tlačno lijevanog aluminija, efektivni svjetlosni tok ili svjetlosni tok svjetiljke s uračunatim gubicima u optičkom sustavu min. 12000lm, snaga sustava svjetiljke max. 93W (LED izvor+driver), svjetlotehnička efikasnost svjetiljke min. 129 lm/W, temperatura boje svjetlosti max. 4000K, faktor uzvrata boje Ra min. 70, min. IP66, min. IK08, životni vijek L80B10 min. 70.000h
Ponuđeni tip:
(navesti proizvođača, model i broj stranice tehničkog lista)
__________________________________________
__________________________________________
</t>
    </r>
  </si>
  <si>
    <r>
      <rPr>
        <b/>
        <sz val="10"/>
        <rFont val="Arial"/>
        <family val="2"/>
        <charset val="238"/>
      </rPr>
      <t xml:space="preserve">(S7) </t>
    </r>
    <r>
      <rPr>
        <sz val="10"/>
        <rFont val="Arial"/>
        <family val="2"/>
        <charset val="238"/>
      </rPr>
      <t>Ugradna svjetiljka, LED izvor svjetlosti, kućište od tlačno lijevanog aluminija, optički sustav od polikarbonata sa aluminijskim odsijačem, široki snop zračenja svjetlosti (min. 120°), efektivni svjetlosni tok ili svjetlosni tok svjetiljke s uračunatim gubicima u optičkom sustavu min. 1188 lm, snaga sustava svjetiljke max. 10,6W (LED izvor+driver), svjetlotehnička efikasnost svjetiljke min. 112,0 lm/W, temperatura boje svjetlosti max. 4000K, faktor uzvrata boje Ra min. 80, min. IP44, životni vijek L80B50 min. 50.000h, ENEC certifikat
Ponuđeni tip:
(navesti proizvođača, model i broj stranice tehničkog lista)
__________________________________________
__________________________________________</t>
    </r>
  </si>
  <si>
    <t>Elektroenergetske instalacije uz strojarstvo -novu opremu kotlovnice</t>
  </si>
  <si>
    <t>Odspajanje i demontaža postojećih automatskih osigurača (7 kom) za napajanje električnih grijalica dvorane i WC-a. Preslagivanje postojećih automatskih osigurača (16 kom) i FID sklopke (1 kom) radi ugradnje novih elemenata u razvodni ormar.</t>
  </si>
  <si>
    <t>Demontaža i odspajanje postojećih nadžbuknih 1f priključnica sa pripadajućim priključnim kabelom (cca 20 m dužine) do postojećeg razvoda. Instalacija priključka je izvedena nadžbukno u spuštenom stropu. Demontirani materijal se predaje Investitoru</t>
  </si>
  <si>
    <t>Demontaža i odspajanje postojećih nadgradnih zidnih infra grijalica (2000 W). Demontirani materijal se predaje Investitoru</t>
  </si>
  <si>
    <t>Dobava, montaža i spajanje novih elemenata u postojeći razvodni ormar (R1)</t>
  </si>
  <si>
    <t>zaštitni uređaj diferencijalne struje greške (ZUDS), 25A, 30 mA, 4-p</t>
  </si>
  <si>
    <t>automatski instalacijski osigurač 10 A/kar. C, 1-p, prekidne moći 10kA</t>
  </si>
  <si>
    <t>automatski instalacijski osigurač 16 A/kar. C, 1-p, prekidne moći 10kA</t>
  </si>
  <si>
    <t>postavljanje oznaka elemenata razdjelnice sukladno oznakama na jednopolnoj shemi, plastični kanali i spojni materijal, vodiči za ožičenje glavnih i pomoćnih strujnih krugova, izolacijske ploče i pregrade, natpis upozorenja o prisutnosti napona, vrsti primjenjene zaštite od previsokog napona dodira i naziva razdjelnice, jednopolna shema zaštićena plastičnom folijom, uputstva za davanje prve pomoći u slučaju udara struje, provjera ispravnosti ugradnje i ispitivanje funkcionalnosti.</t>
  </si>
  <si>
    <t>Dobava, montaža na zid i spajanje nadžbukne instalacijske sklopke 16 A, 230 V, IP55 prema važećim standardima.</t>
  </si>
  <si>
    <t>Obična sklopka</t>
  </si>
  <si>
    <t>Dobava, zajedno s ugradnom kutijom, montaža u zid i spajanje priključnice s poklopcem za vlažne prostore 16 A, 230 V, 2P+PE</t>
  </si>
  <si>
    <t>Dobava potrebnog materijala i pribora, izrada el. izvoda i spajanje bojlera.</t>
  </si>
  <si>
    <t>Dobava cijevi, dubljenje u zidu ili betonu, opeke i drugih materijala i polaganje u zid, zajedno s razvodnim kutijama. U cijeni uključiti grubi popravak zidova nakon polaganja cijevi</t>
  </si>
  <si>
    <t xml:space="preserve">Instalacijska savitljiva cijev za beton d 25 mm </t>
  </si>
  <si>
    <t>Instalacijska savitljiva cijev za beton d 10 mm</t>
  </si>
  <si>
    <t xml:space="preserve">PP-Y 3x2,5 mm2 </t>
  </si>
  <si>
    <t>PP-Y 3x1,5 mm2</t>
  </si>
  <si>
    <t>Instalacija za zaštitu od djelovanja munje</t>
  </si>
  <si>
    <t xml:space="preserve">Ručno iskop i produbljivanje kabelskog kanala uz vanjski zid objekta za polaganje uzemljivača gromobranske instalacije širine 30 cm. Produbljivanje kanala dubine 20 cm izvedenog za fasadu objekta na novu dubinu 60 cm. U stavci je uključeno i zatravanje kabelskog kanala nakon polaganja uzemljivača, pocinčane trake  </t>
  </si>
  <si>
    <t>Demontaža postojećeg jarbola montiranog bočno na zid vatrogasnog doma</t>
  </si>
  <si>
    <t>Dobava pocinčane čelične trake 30x4 mm za izradu uzemljivača u zemlji. Traku položi okomito pomoću držača na dno prethodno iskopanog rova.</t>
  </si>
  <si>
    <t>Dobava pocinčane čelične trake 30x4 mm          duljine 3 m i izrada izvoda s uzemljivača za spoj sa zaštitnom sabirnicom kabelskog priključno ormarića KPO. Spoj izvesti pocinčanim vijkom M 8x30 mm.</t>
  </si>
  <si>
    <t>Dobava pocinčane čelične trake 20x3 mm za izradu spoja temeljnog uzemljivača sa gromobranom krova (dužine 3 m)</t>
  </si>
  <si>
    <t>Dobava pocinčane čelične trake 20x3 mm za izradu spoja temeljnog uzemljivača sa metalnom masom (dužine 2 m)</t>
  </si>
  <si>
    <t>Dobava i spajanje križnog komada za međusobni spoj traka kod grananja. Spoj prema važećim standardima.</t>
  </si>
  <si>
    <t>Dobava žice od aluminija promjera d=8 mm i izrada odvoda položenog u zaštitnu cijev po fasadi u instalacijskoj cijevi.</t>
  </si>
  <si>
    <t>Dobava instalacijske savitljive cijevi ticino d 20 mm, dubljenje opeke i drugih materijala i polaganje cijevi za zaštitu vertikalnih odvoda po fasadi</t>
  </si>
  <si>
    <t>Izrada spoja oluka s odvodom. Spoj izraditi stezaljkom za oluk prema važećim standardima.</t>
  </si>
  <si>
    <t>Dobava žice od aluminijske legure promjera 8 mm i izrada hvataljki po krovu. Hvataljke pričvrstiti odgovarajućim nosačima na svakih 1 m duljine. U stavci uključiti dobavu nosača za limeni pokrov i crijep ili PE kocki za ravni krov</t>
  </si>
  <si>
    <t>Dobava kutije za nadzemni mjerni spoj prema važećim standardima i ugradnja u zid ili betonski stup te izrada spoja izvoda s uzemljivača i odvoda. Spoj izradi na preklop s dva pocinčana vijka M 8x15 i zaštiti ga dvostrukim antikorozivnim premazom crvene boje</t>
  </si>
  <si>
    <t>Ostali potreban spojni materijal i pribor</t>
  </si>
  <si>
    <t>Mjerenje otpora uzemljenja, provjera ispravnosti montaže svih elemenata instalacije, provjera galvanske povezanosti svih metalnih površina i masa međusobno, provjera otpora uzemljenja svakog rastavljivog spoja, izrada revizione knjige gromobranske instalacije, pribavljanje potrebne atestne dokumentacije, dokumentacije o kvaliteti radova i ugrađenog materijala, te primopredaja.</t>
  </si>
  <si>
    <t>PDV (25%):</t>
  </si>
  <si>
    <t>SVEUKUPNO (S PDV-om)</t>
  </si>
  <si>
    <t>Nenad Novak, dipl.ing.el.</t>
  </si>
  <si>
    <t>REKAPITULACIJA TROŠKOVA ENERGETSKE OBNOVE</t>
  </si>
  <si>
    <t>VATROGASNOG DOMA DVD-A BEDNJA</t>
  </si>
  <si>
    <t>STROJARSKE MJERE</t>
  </si>
  <si>
    <t>ELEKTROTEHNIČKE MJERE</t>
  </si>
  <si>
    <t>KN</t>
  </si>
  <si>
    <t>glavni projektant:</t>
  </si>
  <si>
    <t>Boris Županić,dipl.ing.arh.</t>
  </si>
  <si>
    <t>projektant i glavni projektant:</t>
  </si>
  <si>
    <t>ARHITEKTONSKO-GRAĐEVINSKE MJERE</t>
  </si>
  <si>
    <t>ENERGETSKE OBNOVE ZGRADE VATROGASNOG DOMA DVD-a BEDNJA NA ADRESI TRAKOŠĆANSKA 18, BEDNJA</t>
  </si>
  <si>
    <t>Naziv artikla / opis usluge</t>
  </si>
  <si>
    <t>Doprema, montaža, demontaža i otprema cijevne fasadne skele. Skelu izvesti prema postojećim HTZ propisima.Radnu platformu izvesti od mosnica debljine 48 mm.Zaštitna ograda mora biti visine 1 m od čelićnog rukohvata i ispune od čelićne mreže. U podnožju platforme postaviti vertikalno mosnicu visine 20 cm. Skelu je potrebno osigurati od prevrtanja, a od udara groma uzemljenjem. Za vertikalnu komunikaciju po skeli treba izvesti metalne penjalice. U jediničnu cijenu uključiti i zaštitni zastor od jutenih ili plastičnih traka. Obračun skele vršiti po m2 vertikalne projekcije površine skele.</t>
  </si>
  <si>
    <t>                                 Napomena: Ovim troškovnikom nisu obuhvaćeni potrebni  elektro radovi     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</si>
</sst>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\ &quot;kn&quot;"/>
    <numFmt numFmtId="165" formatCode="00&quot;. &quot;"/>
    <numFmt numFmtId="166" formatCode="#.##000"/>
    <numFmt numFmtId="167" formatCode="000&quot;. &quot;"/>
    <numFmt numFmtId="168" formatCode="&quot;E2&quot;\ 00&quot;.&quot;"/>
    <numFmt numFmtId="169" formatCode="&quot;E02&quot;\ 00&quot;.&quot;"/>
    <numFmt numFmtId="170" formatCode="&quot;E01&quot;\ 00"/>
  </numFmts>
  <fonts count="49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Symbol"/>
      <family val="1"/>
      <charset val="2"/>
    </font>
    <font>
      <sz val="10"/>
      <color theme="1"/>
      <name val="Calibri"/>
      <family val="2"/>
      <charset val="238"/>
    </font>
    <font>
      <sz val="19"/>
      <color theme="1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26"/>
      <color indexed="55"/>
      <name val="Eras Light ITC"/>
      <family val="2"/>
      <charset val="238"/>
    </font>
    <font>
      <sz val="10"/>
      <name val="Arial CE"/>
      <family val="2"/>
      <charset val="238"/>
    </font>
    <font>
      <b/>
      <sz val="10"/>
      <color indexed="53"/>
      <name val="Arial Black"/>
      <family val="2"/>
      <charset val="238"/>
    </font>
    <font>
      <b/>
      <sz val="8"/>
      <color indexed="53"/>
      <name val="Arial CE"/>
      <charset val="238"/>
    </font>
    <font>
      <b/>
      <sz val="10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sz val="10"/>
      <name val="Arial CE"/>
      <charset val="238"/>
    </font>
    <font>
      <b/>
      <sz val="12"/>
      <name val="Arial CE"/>
      <family val="2"/>
      <charset val="238"/>
    </font>
    <font>
      <sz val="14"/>
      <name val="Arial Black"/>
      <family val="2"/>
      <charset val="238"/>
    </font>
    <font>
      <b/>
      <sz val="10"/>
      <name val="Arial CE"/>
      <charset val="238"/>
    </font>
    <font>
      <b/>
      <sz val="9.9499999999999993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9.9499999999999993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14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vertAlign val="superscript"/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vertAlign val="superscript"/>
      <sz val="12"/>
      <color indexed="8"/>
      <name val="Arial"/>
      <family val="2"/>
      <charset val="238"/>
    </font>
    <font>
      <sz val="9"/>
      <color indexed="8"/>
      <name val="Cambria Math"/>
      <family val="1"/>
      <charset val="238"/>
    </font>
    <font>
      <sz val="9"/>
      <color indexed="8"/>
      <name val="Arial"/>
      <family val="2"/>
      <charset val="238"/>
    </font>
    <font>
      <sz val="7"/>
      <color indexed="8"/>
      <name val="Arial"/>
      <family val="2"/>
      <charset val="238"/>
    </font>
    <font>
      <vertAlign val="superscript"/>
      <sz val="8"/>
      <color indexed="8"/>
      <name val="Arial"/>
      <family val="2"/>
      <charset val="238"/>
    </font>
    <font>
      <sz val="10"/>
      <color indexed="8"/>
      <name val="Calibri"/>
      <family val="2"/>
      <charset val="238"/>
    </font>
    <font>
      <sz val="8"/>
      <name val="Arial CE"/>
      <family val="2"/>
      <charset val="238"/>
    </font>
    <font>
      <sz val="12"/>
      <color indexed="8"/>
      <name val="Arial"/>
      <family val="2"/>
      <charset val="238"/>
    </font>
    <font>
      <b/>
      <i/>
      <sz val="14"/>
      <name val="Arial CE"/>
      <charset val="238"/>
    </font>
    <font>
      <i/>
      <sz val="10"/>
      <name val="Arial CE"/>
      <charset val="238"/>
    </font>
    <font>
      <sz val="10"/>
      <name val="Calibri"/>
      <family val="2"/>
      <charset val="238"/>
      <scheme val="minor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5"/>
      <name val="Arial CE"/>
      <family val="2"/>
      <charset val="238"/>
    </font>
    <font>
      <b/>
      <sz val="1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42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6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55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 style="medium">
        <color indexed="9"/>
      </bottom>
      <diagonal/>
    </border>
    <border>
      <left/>
      <right/>
      <top style="thin">
        <color indexed="55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6" fillId="0" borderId="0"/>
  </cellStyleXfs>
  <cellXfs count="27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4" fontId="1" fillId="0" borderId="0" xfId="0" applyNumberFormat="1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/>
    </xf>
    <xf numFmtId="4" fontId="1" fillId="0" borderId="3" xfId="0" applyNumberFormat="1" applyFont="1" applyBorder="1" applyAlignment="1">
      <alignment horizontal="center" vertical="top"/>
    </xf>
    <xf numFmtId="4" fontId="1" fillId="0" borderId="4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4" fontId="2" fillId="0" borderId="0" xfId="0" applyNumberFormat="1" applyFont="1" applyAlignment="1">
      <alignment horizontal="center" vertical="top"/>
    </xf>
    <xf numFmtId="4" fontId="2" fillId="0" borderId="0" xfId="0" applyNumberFormat="1" applyFont="1" applyAlignment="1">
      <alignment horizontal="right" vertical="top"/>
    </xf>
    <xf numFmtId="0" fontId="6" fillId="0" borderId="0" xfId="0" applyFont="1" applyBorder="1" applyAlignment="1">
      <alignment horizontal="justify" vertical="top" wrapText="1"/>
    </xf>
    <xf numFmtId="0" fontId="6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justify" vertical="center" wrapText="1"/>
    </xf>
    <xf numFmtId="4" fontId="1" fillId="0" borderId="0" xfId="0" applyNumberFormat="1" applyFont="1"/>
    <xf numFmtId="0" fontId="9" fillId="0" borderId="0" xfId="0" applyFont="1" applyBorder="1" applyAlignment="1">
      <alignment horizontal="right" vertical="center"/>
    </xf>
    <xf numFmtId="0" fontId="10" fillId="0" borderId="0" xfId="0" applyFont="1" applyBorder="1"/>
    <xf numFmtId="0" fontId="10" fillId="0" borderId="0" xfId="0" applyFont="1"/>
    <xf numFmtId="0" fontId="12" fillId="0" borderId="0" xfId="0" applyFont="1" applyBorder="1" applyAlignment="1">
      <alignment horizontal="distributed"/>
    </xf>
    <xf numFmtId="0" fontId="10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14" fillId="0" borderId="0" xfId="0" applyFont="1" applyBorder="1"/>
    <xf numFmtId="0" fontId="14" fillId="0" borderId="0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49" fontId="13" fillId="0" borderId="0" xfId="0" applyNumberFormat="1" applyFont="1" applyFill="1" applyBorder="1" applyAlignment="1">
      <alignment horizontal="left" vertical="center"/>
    </xf>
    <xf numFmtId="0" fontId="14" fillId="0" borderId="0" xfId="0" applyFont="1" applyFill="1" applyBorder="1" applyAlignment="1">
      <alignment vertical="center"/>
    </xf>
    <xf numFmtId="49" fontId="15" fillId="0" borderId="0" xfId="0" applyNumberFormat="1" applyFont="1" applyFill="1" applyBorder="1" applyAlignment="1">
      <alignment horizontal="left" vertical="center"/>
    </xf>
    <xf numFmtId="49" fontId="15" fillId="0" borderId="0" xfId="0" applyNumberFormat="1" applyFont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49" fontId="13" fillId="0" borderId="0" xfId="0" applyNumberFormat="1" applyFont="1" applyBorder="1" applyAlignment="1">
      <alignment horizontal="left" vertical="center"/>
    </xf>
    <xf numFmtId="0" fontId="10" fillId="0" borderId="5" xfId="0" applyFont="1" applyBorder="1" applyAlignment="1">
      <alignment vertical="center"/>
    </xf>
    <xf numFmtId="0" fontId="10" fillId="0" borderId="5" xfId="0" applyFont="1" applyBorder="1"/>
    <xf numFmtId="49" fontId="17" fillId="0" borderId="5" xfId="0" applyNumberFormat="1" applyFont="1" applyBorder="1" applyAlignment="1">
      <alignment horizontal="left" vertical="center"/>
    </xf>
    <xf numFmtId="0" fontId="18" fillId="2" borderId="6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8" fillId="2" borderId="7" xfId="0" applyFont="1" applyFill="1" applyBorder="1" applyAlignment="1">
      <alignment horizontal="left" vertical="center"/>
    </xf>
    <xf numFmtId="0" fontId="18" fillId="2" borderId="7" xfId="0" applyFont="1" applyFill="1" applyBorder="1" applyAlignment="1">
      <alignment vertical="center"/>
    </xf>
    <xf numFmtId="0" fontId="10" fillId="0" borderId="0" xfId="0" applyFont="1" applyFill="1" applyBorder="1"/>
    <xf numFmtId="0" fontId="18" fillId="2" borderId="7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right" vertical="center"/>
    </xf>
    <xf numFmtId="0" fontId="20" fillId="0" borderId="0" xfId="0" applyFont="1" applyAlignment="1">
      <alignment horizontal="left"/>
    </xf>
    <xf numFmtId="0" fontId="21" fillId="0" borderId="0" xfId="0" applyFont="1"/>
    <xf numFmtId="2" fontId="21" fillId="0" borderId="0" xfId="0" applyNumberFormat="1" applyFont="1"/>
    <xf numFmtId="2" fontId="0" fillId="0" borderId="0" xfId="0" applyNumberFormat="1"/>
    <xf numFmtId="164" fontId="0" fillId="0" borderId="0" xfId="0" applyNumberFormat="1"/>
    <xf numFmtId="0" fontId="22" fillId="0" borderId="0" xfId="0" applyFont="1" applyAlignment="1">
      <alignment horizontal="left"/>
    </xf>
    <xf numFmtId="0" fontId="23" fillId="0" borderId="9" xfId="0" applyFont="1" applyBorder="1" applyAlignment="1">
      <alignment horizontal="center" vertical="top"/>
    </xf>
    <xf numFmtId="2" fontId="23" fillId="0" borderId="9" xfId="0" applyNumberFormat="1" applyFont="1" applyBorder="1" applyAlignment="1">
      <alignment horizontal="center" vertical="top"/>
    </xf>
    <xf numFmtId="164" fontId="23" fillId="0" borderId="10" xfId="0" applyNumberFormat="1" applyFont="1" applyBorder="1" applyAlignment="1">
      <alignment horizontal="center" vertical="top"/>
    </xf>
    <xf numFmtId="0" fontId="24" fillId="0" borderId="11" xfId="0" applyFont="1" applyBorder="1" applyAlignment="1">
      <alignment horizontal="center" vertical="top"/>
    </xf>
    <xf numFmtId="2" fontId="24" fillId="0" borderId="11" xfId="0" applyNumberFormat="1" applyFont="1" applyBorder="1" applyAlignment="1">
      <alignment horizontal="center" vertical="top"/>
    </xf>
    <xf numFmtId="164" fontId="24" fillId="0" borderId="12" xfId="0" applyNumberFormat="1" applyFont="1" applyBorder="1" applyAlignment="1">
      <alignment horizontal="center" vertical="top"/>
    </xf>
    <xf numFmtId="0" fontId="24" fillId="0" borderId="0" xfId="0" applyFont="1" applyBorder="1" applyAlignment="1">
      <alignment horizontal="center" vertical="top"/>
    </xf>
    <xf numFmtId="2" fontId="24" fillId="0" borderId="0" xfId="0" applyNumberFormat="1" applyFont="1" applyBorder="1" applyAlignment="1">
      <alignment horizontal="center" vertical="top"/>
    </xf>
    <xf numFmtId="164" fontId="24" fillId="0" borderId="0" xfId="0" applyNumberFormat="1" applyFont="1" applyBorder="1" applyAlignment="1">
      <alignment horizontal="center" vertical="top"/>
    </xf>
    <xf numFmtId="0" fontId="25" fillId="0" borderId="0" xfId="0" applyFont="1" applyAlignment="1">
      <alignment horizontal="left"/>
    </xf>
    <xf numFmtId="0" fontId="23" fillId="0" borderId="13" xfId="0" applyFont="1" applyBorder="1" applyAlignment="1">
      <alignment horizontal="center" vertical="top"/>
    </xf>
    <xf numFmtId="2" fontId="23" fillId="0" borderId="13" xfId="0" applyNumberFormat="1" applyFont="1" applyBorder="1" applyAlignment="1">
      <alignment horizontal="center" vertical="top"/>
    </xf>
    <xf numFmtId="164" fontId="23" fillId="0" borderId="14" xfId="0" applyNumberFormat="1" applyFont="1" applyBorder="1" applyAlignment="1">
      <alignment horizontal="center" vertical="top"/>
    </xf>
    <xf numFmtId="0" fontId="24" fillId="0" borderId="1" xfId="0" applyFont="1" applyBorder="1" applyAlignment="1">
      <alignment horizontal="center" vertical="top"/>
    </xf>
    <xf numFmtId="2" fontId="24" fillId="0" borderId="1" xfId="0" applyNumberFormat="1" applyFont="1" applyBorder="1" applyAlignment="1">
      <alignment horizontal="center" vertical="top"/>
    </xf>
    <xf numFmtId="164" fontId="24" fillId="0" borderId="1" xfId="0" applyNumberFormat="1" applyFont="1" applyBorder="1" applyAlignment="1">
      <alignment horizontal="center" vertical="top"/>
    </xf>
    <xf numFmtId="0" fontId="26" fillId="0" borderId="1" xfId="0" applyFont="1" applyBorder="1" applyAlignment="1">
      <alignment horizontal="right" vertical="top"/>
    </xf>
    <xf numFmtId="164" fontId="26" fillId="0" borderId="1" xfId="0" applyNumberFormat="1" applyFont="1" applyBorder="1" applyAlignment="1">
      <alignment horizontal="center" vertical="top"/>
    </xf>
    <xf numFmtId="0" fontId="27" fillId="0" borderId="11" xfId="0" applyFont="1" applyBorder="1" applyAlignment="1">
      <alignment horizontal="center" vertical="top"/>
    </xf>
    <xf numFmtId="0" fontId="24" fillId="0" borderId="0" xfId="0" applyFont="1" applyBorder="1" applyAlignment="1">
      <alignment horizontal="right" vertical="top"/>
    </xf>
    <xf numFmtId="0" fontId="28" fillId="0" borderId="0" xfId="0" applyFont="1"/>
    <xf numFmtId="0" fontId="23" fillId="0" borderId="1" xfId="0" applyFont="1" applyBorder="1" applyAlignment="1">
      <alignment horizontal="center" vertical="top"/>
    </xf>
    <xf numFmtId="2" fontId="23" fillId="0" borderId="1" xfId="0" applyNumberFormat="1" applyFont="1" applyBorder="1" applyAlignment="1">
      <alignment horizontal="center" vertical="top"/>
    </xf>
    <xf numFmtId="164" fontId="23" fillId="0" borderId="1" xfId="0" applyNumberFormat="1" applyFont="1" applyBorder="1" applyAlignment="1">
      <alignment horizontal="center" vertical="top"/>
    </xf>
    <xf numFmtId="0" fontId="24" fillId="0" borderId="11" xfId="0" applyFont="1" applyBorder="1" applyAlignment="1">
      <alignment horizontal="left" vertical="top"/>
    </xf>
    <xf numFmtId="0" fontId="22" fillId="0" borderId="0" xfId="0" applyFont="1" applyAlignment="1">
      <alignment horizontal="justify"/>
    </xf>
    <xf numFmtId="0" fontId="22" fillId="0" borderId="0" xfId="0" applyFont="1" applyAlignment="1">
      <alignment horizontal="left" wrapText="1"/>
    </xf>
    <xf numFmtId="0" fontId="29" fillId="0" borderId="1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26" fillId="0" borderId="9" xfId="0" applyFont="1" applyBorder="1" applyAlignment="1">
      <alignment horizontal="center" vertical="top"/>
    </xf>
    <xf numFmtId="2" fontId="26" fillId="0" borderId="9" xfId="0" applyNumberFormat="1" applyFont="1" applyBorder="1" applyAlignment="1">
      <alignment horizontal="center" vertical="top"/>
    </xf>
    <xf numFmtId="164" fontId="26" fillId="0" borderId="10" xfId="0" applyNumberFormat="1" applyFont="1" applyBorder="1" applyAlignment="1">
      <alignment horizontal="center" vertical="top"/>
    </xf>
    <xf numFmtId="0" fontId="31" fillId="0" borderId="11" xfId="0" applyFont="1" applyBorder="1" applyAlignment="1">
      <alignment horizontal="center" vertical="top"/>
    </xf>
    <xf numFmtId="2" fontId="31" fillId="0" borderId="11" xfId="0" applyNumberFormat="1" applyFont="1" applyBorder="1" applyAlignment="1">
      <alignment horizontal="center" vertical="top"/>
    </xf>
    <xf numFmtId="164" fontId="31" fillId="0" borderId="12" xfId="0" applyNumberFormat="1" applyFont="1" applyBorder="1" applyAlignment="1">
      <alignment horizontal="center" vertical="top"/>
    </xf>
    <xf numFmtId="0" fontId="22" fillId="0" borderId="0" xfId="0" applyFont="1"/>
    <xf numFmtId="0" fontId="32" fillId="0" borderId="9" xfId="0" applyFont="1" applyBorder="1" applyAlignment="1">
      <alignment horizontal="center" vertical="center" wrapText="1"/>
    </xf>
    <xf numFmtId="2" fontId="33" fillId="0" borderId="9" xfId="0" applyNumberFormat="1" applyFont="1" applyBorder="1" applyAlignment="1">
      <alignment horizontal="center" vertical="center" wrapText="1"/>
    </xf>
    <xf numFmtId="2" fontId="32" fillId="0" borderId="9" xfId="0" applyNumberFormat="1" applyFont="1" applyBorder="1" applyAlignment="1">
      <alignment horizontal="center" vertical="center"/>
    </xf>
    <xf numFmtId="164" fontId="32" fillId="0" borderId="9" xfId="0" applyNumberFormat="1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2" fontId="32" fillId="0" borderId="11" xfId="0" applyNumberFormat="1" applyFont="1" applyBorder="1" applyAlignment="1">
      <alignment horizontal="center" vertical="center"/>
    </xf>
    <xf numFmtId="164" fontId="32" fillId="0" borderId="11" xfId="0" applyNumberFormat="1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4" fontId="32" fillId="0" borderId="11" xfId="0" applyNumberFormat="1" applyFont="1" applyBorder="1" applyAlignment="1">
      <alignment horizontal="center" vertical="center"/>
    </xf>
    <xf numFmtId="164" fontId="32" fillId="0" borderId="12" xfId="0" applyNumberFormat="1" applyFont="1" applyBorder="1" applyAlignment="1">
      <alignment horizontal="center" vertical="center"/>
    </xf>
    <xf numFmtId="2" fontId="32" fillId="0" borderId="11" xfId="0" applyNumberFormat="1" applyFont="1" applyBorder="1" applyAlignment="1">
      <alignment horizontal="right" vertical="center"/>
    </xf>
    <xf numFmtId="0" fontId="32" fillId="0" borderId="11" xfId="0" applyFont="1" applyBorder="1" applyAlignment="1">
      <alignment horizontal="right" vertical="center"/>
    </xf>
    <xf numFmtId="0" fontId="24" fillId="0" borderId="0" xfId="0" applyFont="1" applyBorder="1" applyAlignment="1">
      <alignment horizontal="center" vertical="center"/>
    </xf>
    <xf numFmtId="2" fontId="24" fillId="0" borderId="0" xfId="0" applyNumberFormat="1" applyFont="1" applyBorder="1" applyAlignment="1">
      <alignment horizontal="right" vertical="center"/>
    </xf>
    <xf numFmtId="2" fontId="24" fillId="0" borderId="0" xfId="0" applyNumberFormat="1" applyFont="1" applyBorder="1" applyAlignment="1">
      <alignment horizontal="center" vertical="center"/>
    </xf>
    <xf numFmtId="4" fontId="24" fillId="0" borderId="0" xfId="0" applyNumberFormat="1" applyFont="1" applyBorder="1" applyAlignment="1">
      <alignment horizontal="center" vertical="center"/>
    </xf>
    <xf numFmtId="0" fontId="24" fillId="0" borderId="0" xfId="0" applyFont="1" applyBorder="1" applyAlignment="1">
      <alignment horizontal="right" vertical="center"/>
    </xf>
    <xf numFmtId="164" fontId="24" fillId="0" borderId="0" xfId="0" applyNumberFormat="1" applyFont="1" applyBorder="1" applyAlignment="1">
      <alignment horizontal="center" vertical="center"/>
    </xf>
    <xf numFmtId="164" fontId="24" fillId="0" borderId="12" xfId="0" applyNumberFormat="1" applyFont="1" applyBorder="1" applyAlignment="1">
      <alignment horizontal="left" vertical="top"/>
    </xf>
    <xf numFmtId="164" fontId="24" fillId="0" borderId="0" xfId="0" applyNumberFormat="1" applyFont="1" applyBorder="1" applyAlignment="1">
      <alignment horizontal="left" vertical="top"/>
    </xf>
    <xf numFmtId="0" fontId="24" fillId="0" borderId="13" xfId="0" applyFont="1" applyBorder="1" applyAlignment="1">
      <alignment horizontal="center" vertical="top"/>
    </xf>
    <xf numFmtId="0" fontId="26" fillId="0" borderId="9" xfId="0" applyFont="1" applyBorder="1" applyAlignment="1">
      <alignment horizontal="right" vertical="top"/>
    </xf>
    <xf numFmtId="0" fontId="24" fillId="0" borderId="0" xfId="0" applyFont="1" applyBorder="1" applyAlignment="1">
      <alignment horizontal="left" vertical="top"/>
    </xf>
    <xf numFmtId="0" fontId="31" fillId="0" borderId="0" xfId="0" applyFont="1" applyBorder="1" applyAlignment="1">
      <alignment horizontal="center" vertical="top"/>
    </xf>
    <xf numFmtId="164" fontId="34" fillId="0" borderId="0" xfId="0" applyNumberFormat="1" applyFont="1"/>
    <xf numFmtId="0" fontId="24" fillId="0" borderId="1" xfId="0" applyFont="1" applyBorder="1" applyAlignment="1">
      <alignment horizontal="left" vertical="top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horizontal="center" vertical="top"/>
    </xf>
    <xf numFmtId="2" fontId="24" fillId="0" borderId="0" xfId="0" applyNumberFormat="1" applyFont="1" applyAlignment="1">
      <alignment horizontal="center" vertical="top"/>
    </xf>
    <xf numFmtId="164" fontId="24" fillId="0" borderId="0" xfId="0" applyNumberFormat="1" applyFont="1" applyAlignment="1">
      <alignment horizontal="center" vertical="top"/>
    </xf>
    <xf numFmtId="164" fontId="26" fillId="0" borderId="1" xfId="0" applyNumberFormat="1" applyFont="1" applyBorder="1" applyAlignment="1">
      <alignment horizontal="left" vertical="top"/>
    </xf>
    <xf numFmtId="0" fontId="26" fillId="0" borderId="0" xfId="0" applyFont="1" applyBorder="1" applyAlignment="1">
      <alignment horizontal="right" vertical="top"/>
    </xf>
    <xf numFmtId="164" fontId="26" fillId="0" borderId="0" xfId="0" applyNumberFormat="1" applyFont="1" applyBorder="1" applyAlignment="1">
      <alignment horizontal="left" vertical="top"/>
    </xf>
    <xf numFmtId="0" fontId="24" fillId="0" borderId="1" xfId="0" applyFont="1" applyBorder="1" applyAlignment="1">
      <alignment horizontal="center" vertical="center"/>
    </xf>
    <xf numFmtId="164" fontId="35" fillId="0" borderId="1" xfId="0" applyNumberFormat="1" applyFont="1" applyBorder="1"/>
    <xf numFmtId="0" fontId="24" fillId="0" borderId="0" xfId="0" applyFont="1" applyBorder="1" applyAlignment="1">
      <alignment horizontal="left" vertical="center"/>
    </xf>
    <xf numFmtId="0" fontId="22" fillId="0" borderId="0" xfId="0" applyFont="1" applyAlignment="1">
      <alignment horizontal="center"/>
    </xf>
    <xf numFmtId="0" fontId="22" fillId="0" borderId="0" xfId="0" applyFont="1" applyAlignment="1"/>
    <xf numFmtId="0" fontId="36" fillId="0" borderId="0" xfId="0" applyFont="1" applyAlignment="1">
      <alignment horizontal="left"/>
    </xf>
    <xf numFmtId="165" fontId="10" fillId="0" borderId="0" xfId="0" applyNumberFormat="1" applyFont="1" applyAlignment="1">
      <alignment vertical="top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right"/>
    </xf>
    <xf numFmtId="1" fontId="10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/>
    </xf>
    <xf numFmtId="4" fontId="10" fillId="0" borderId="0" xfId="0" applyNumberFormat="1" applyFont="1" applyAlignment="1">
      <alignment horizontal="right"/>
    </xf>
    <xf numFmtId="165" fontId="39" fillId="0" borderId="0" xfId="0" applyNumberFormat="1" applyFont="1" applyAlignment="1">
      <alignment vertical="top"/>
    </xf>
    <xf numFmtId="0" fontId="39" fillId="0" borderId="0" xfId="0" applyFont="1" applyAlignment="1">
      <alignment vertical="top" wrapText="1"/>
    </xf>
    <xf numFmtId="0" fontId="39" fillId="0" borderId="0" xfId="0" applyFont="1" applyAlignment="1">
      <alignment horizontal="center"/>
    </xf>
    <xf numFmtId="1" fontId="39" fillId="0" borderId="0" xfId="0" applyNumberFormat="1" applyFont="1" applyAlignment="1">
      <alignment horizontal="right"/>
    </xf>
    <xf numFmtId="4" fontId="39" fillId="0" borderId="0" xfId="0" applyNumberFormat="1" applyFont="1" applyAlignment="1">
      <alignment horizontal="right"/>
    </xf>
    <xf numFmtId="0" fontId="39" fillId="0" borderId="0" xfId="0" applyFont="1"/>
    <xf numFmtId="165" fontId="7" fillId="0" borderId="0" xfId="0" applyNumberFormat="1" applyFont="1" applyFill="1" applyAlignment="1">
      <alignment vertical="top"/>
    </xf>
    <xf numFmtId="0" fontId="40" fillId="0" borderId="0" xfId="0" applyFont="1" applyFill="1" applyAlignment="1">
      <alignment horizontal="centerContinuous" vertical="top"/>
    </xf>
    <xf numFmtId="0" fontId="41" fillId="0" borderId="0" xfId="0" applyFont="1" applyFill="1" applyAlignment="1">
      <alignment horizontal="centerContinuous" vertical="top"/>
    </xf>
    <xf numFmtId="1" fontId="41" fillId="0" borderId="0" xfId="0" applyNumberFormat="1" applyFont="1" applyFill="1" applyAlignment="1">
      <alignment horizontal="centerContinuous" vertical="top"/>
    </xf>
    <xf numFmtId="4" fontId="41" fillId="0" borderId="0" xfId="0" applyNumberFormat="1" applyFont="1" applyFill="1" applyAlignment="1">
      <alignment horizontal="centerContinuous" vertical="top"/>
    </xf>
    <xf numFmtId="165" fontId="40" fillId="0" borderId="17" xfId="1" applyNumberFormat="1" applyFont="1" applyBorder="1" applyAlignment="1">
      <alignment horizontal="center" vertical="center"/>
    </xf>
    <xf numFmtId="0" fontId="40" fillId="0" borderId="17" xfId="1" applyFont="1" applyBorder="1" applyAlignment="1">
      <alignment horizontal="center" vertical="center"/>
    </xf>
    <xf numFmtId="1" fontId="40" fillId="0" borderId="17" xfId="1" applyNumberFormat="1" applyFont="1" applyBorder="1" applyAlignment="1">
      <alignment horizontal="center" vertical="center"/>
    </xf>
    <xf numFmtId="4" fontId="40" fillId="0" borderId="17" xfId="1" applyNumberFormat="1" applyFont="1" applyBorder="1" applyAlignment="1">
      <alignment horizontal="center" vertical="center"/>
    </xf>
    <xf numFmtId="0" fontId="42" fillId="0" borderId="0" xfId="0" applyFont="1" applyFill="1" applyAlignment="1">
      <alignment horizontal="center" vertical="center" wrapText="1"/>
    </xf>
    <xf numFmtId="165" fontId="43" fillId="3" borderId="18" xfId="0" applyNumberFormat="1" applyFont="1" applyFill="1" applyBorder="1" applyAlignment="1">
      <alignment vertical="top"/>
    </xf>
    <xf numFmtId="0" fontId="43" fillId="3" borderId="19" xfId="0" applyFont="1" applyFill="1" applyBorder="1" applyAlignment="1">
      <alignment vertical="top" wrapText="1"/>
    </xf>
    <xf numFmtId="0" fontId="7" fillId="3" borderId="19" xfId="0" applyFont="1" applyFill="1" applyBorder="1" applyAlignment="1">
      <alignment horizontal="right"/>
    </xf>
    <xf numFmtId="1" fontId="7" fillId="3" borderId="19" xfId="0" applyNumberFormat="1" applyFont="1" applyFill="1" applyBorder="1" applyAlignment="1">
      <alignment horizontal="right"/>
    </xf>
    <xf numFmtId="4" fontId="7" fillId="3" borderId="19" xfId="0" applyNumberFormat="1" applyFont="1" applyFill="1" applyBorder="1" applyAlignment="1">
      <alignment horizontal="right"/>
    </xf>
    <xf numFmtId="4" fontId="7" fillId="3" borderId="20" xfId="0" applyNumberFormat="1" applyFont="1" applyFill="1" applyBorder="1" applyAlignment="1">
      <alignment horizontal="right"/>
    </xf>
    <xf numFmtId="0" fontId="39" fillId="4" borderId="0" xfId="0" applyFont="1" applyFill="1"/>
    <xf numFmtId="165" fontId="41" fillId="0" borderId="0" xfId="0" applyNumberFormat="1" applyFont="1" applyFill="1" applyAlignment="1">
      <alignment vertical="top"/>
    </xf>
    <xf numFmtId="0" fontId="41" fillId="0" borderId="0" xfId="0" applyFont="1" applyFill="1" applyAlignment="1">
      <alignment vertical="top" wrapText="1"/>
    </xf>
    <xf numFmtId="0" fontId="41" fillId="0" borderId="0" xfId="0" applyFont="1" applyFill="1" applyAlignment="1">
      <alignment horizontal="right"/>
    </xf>
    <xf numFmtId="1" fontId="41" fillId="0" borderId="0" xfId="0" applyNumberFormat="1" applyFont="1" applyFill="1" applyAlignment="1">
      <alignment horizontal="right"/>
    </xf>
    <xf numFmtId="4" fontId="41" fillId="0" borderId="0" xfId="0" applyNumberFormat="1" applyFont="1" applyFill="1" applyAlignment="1">
      <alignment horizontal="right"/>
    </xf>
    <xf numFmtId="0" fontId="39" fillId="0" borderId="0" xfId="0" applyFont="1" applyFill="1"/>
    <xf numFmtId="165" fontId="41" fillId="0" borderId="0" xfId="0" applyNumberFormat="1" applyFont="1" applyFill="1" applyBorder="1" applyAlignment="1">
      <alignment vertical="top"/>
    </xf>
    <xf numFmtId="0" fontId="41" fillId="0" borderId="0" xfId="0" applyFont="1" applyFill="1" applyBorder="1" applyAlignment="1">
      <alignment horizontal="right"/>
    </xf>
    <xf numFmtId="1" fontId="41" fillId="0" borderId="0" xfId="0" applyNumberFormat="1" applyFont="1" applyFill="1" applyBorder="1" applyAlignment="1">
      <alignment horizontal="right"/>
    </xf>
    <xf numFmtId="4" fontId="41" fillId="0" borderId="0" xfId="0" applyNumberFormat="1" applyFont="1" applyFill="1" applyBorder="1" applyAlignment="1">
      <alignment horizontal="right"/>
    </xf>
    <xf numFmtId="0" fontId="39" fillId="0" borderId="0" xfId="0" applyFont="1" applyFill="1" applyBorder="1"/>
    <xf numFmtId="0" fontId="7" fillId="0" borderId="19" xfId="0" applyFont="1" applyFill="1" applyBorder="1" applyAlignment="1">
      <alignment horizontal="right"/>
    </xf>
    <xf numFmtId="1" fontId="7" fillId="0" borderId="19" xfId="0" applyNumberFormat="1" applyFont="1" applyFill="1" applyBorder="1" applyAlignment="1">
      <alignment horizontal="right"/>
    </xf>
    <xf numFmtId="4" fontId="7" fillId="0" borderId="19" xfId="0" applyNumberFormat="1" applyFont="1" applyFill="1" applyBorder="1" applyAlignment="1">
      <alignment horizontal="right"/>
    </xf>
    <xf numFmtId="4" fontId="7" fillId="0" borderId="20" xfId="0" applyNumberFormat="1" applyFont="1" applyFill="1" applyBorder="1" applyAlignment="1">
      <alignment horizontal="right"/>
    </xf>
    <xf numFmtId="0" fontId="7" fillId="5" borderId="19" xfId="0" applyFont="1" applyFill="1" applyBorder="1" applyAlignment="1">
      <alignment horizontal="right"/>
    </xf>
    <xf numFmtId="1" fontId="7" fillId="5" borderId="19" xfId="0" applyNumberFormat="1" applyFont="1" applyFill="1" applyBorder="1" applyAlignment="1">
      <alignment horizontal="right"/>
    </xf>
    <xf numFmtId="4" fontId="7" fillId="5" borderId="19" xfId="0" applyNumberFormat="1" applyFont="1" applyFill="1" applyBorder="1" applyAlignment="1">
      <alignment horizontal="right"/>
    </xf>
    <xf numFmtId="4" fontId="7" fillId="5" borderId="20" xfId="0" applyNumberFormat="1" applyFont="1" applyFill="1" applyBorder="1" applyAlignment="1">
      <alignment horizontal="right"/>
    </xf>
    <xf numFmtId="0" fontId="39" fillId="6" borderId="0" xfId="0" applyFont="1" applyFill="1"/>
    <xf numFmtId="165" fontId="41" fillId="0" borderId="21" xfId="0" applyNumberFormat="1" applyFont="1" applyFill="1" applyBorder="1" applyAlignment="1">
      <alignment vertical="top"/>
    </xf>
    <xf numFmtId="0" fontId="41" fillId="0" borderId="21" xfId="0" applyFont="1" applyFill="1" applyBorder="1" applyAlignment="1">
      <alignment vertical="top" wrapText="1"/>
    </xf>
    <xf numFmtId="0" fontId="41" fillId="0" borderId="21" xfId="0" applyFont="1" applyFill="1" applyBorder="1" applyAlignment="1">
      <alignment horizontal="right"/>
    </xf>
    <xf numFmtId="1" fontId="41" fillId="0" borderId="21" xfId="0" applyNumberFormat="1" applyFont="1" applyFill="1" applyBorder="1" applyAlignment="1">
      <alignment horizontal="right"/>
    </xf>
    <xf numFmtId="4" fontId="41" fillId="0" borderId="21" xfId="0" applyNumberFormat="1" applyFont="1" applyFill="1" applyBorder="1" applyAlignment="1">
      <alignment horizontal="right"/>
    </xf>
    <xf numFmtId="167" fontId="7" fillId="0" borderId="0" xfId="0" applyNumberFormat="1" applyFont="1" applyFill="1" applyBorder="1" applyAlignment="1">
      <alignment vertical="top"/>
    </xf>
    <xf numFmtId="0" fontId="7" fillId="0" borderId="0" xfId="0" applyFont="1" applyFill="1" applyBorder="1" applyAlignment="1">
      <alignment vertical="top" wrapText="1"/>
    </xf>
    <xf numFmtId="0" fontId="7" fillId="0" borderId="0" xfId="0" applyFont="1" applyFill="1" applyBorder="1"/>
    <xf numFmtId="0" fontId="41" fillId="0" borderId="0" xfId="0" applyFont="1" applyFill="1" applyBorder="1" applyAlignment="1">
      <alignment horizontal="left" vertical="top" wrapText="1"/>
    </xf>
    <xf numFmtId="0" fontId="41" fillId="0" borderId="0" xfId="0" applyFont="1" applyFill="1" applyBorder="1" applyAlignment="1">
      <alignment vertical="top" wrapText="1"/>
    </xf>
    <xf numFmtId="0" fontId="41" fillId="0" borderId="22" xfId="0" applyFont="1" applyFill="1" applyBorder="1" applyAlignment="1">
      <alignment vertical="top" wrapText="1"/>
    </xf>
    <xf numFmtId="0" fontId="41" fillId="0" borderId="22" xfId="0" applyFont="1" applyFill="1" applyBorder="1" applyAlignment="1">
      <alignment horizontal="right"/>
    </xf>
    <xf numFmtId="1" fontId="41" fillId="0" borderId="22" xfId="0" applyNumberFormat="1" applyFont="1" applyFill="1" applyBorder="1" applyAlignment="1">
      <alignment horizontal="right"/>
    </xf>
    <xf numFmtId="165" fontId="10" fillId="0" borderId="0" xfId="0" applyNumberFormat="1" applyFont="1" applyFill="1" applyAlignment="1">
      <alignment vertical="top"/>
    </xf>
    <xf numFmtId="0" fontId="10" fillId="0" borderId="0" xfId="0" applyFont="1" applyFill="1" applyAlignment="1">
      <alignment vertical="top" wrapText="1"/>
    </xf>
    <xf numFmtId="0" fontId="10" fillId="0" borderId="0" xfId="0" applyFont="1" applyFill="1" applyAlignment="1">
      <alignment horizontal="center"/>
    </xf>
    <xf numFmtId="1" fontId="10" fillId="0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0" fontId="10" fillId="0" borderId="0" xfId="0" applyFont="1" applyFill="1"/>
    <xf numFmtId="167" fontId="7" fillId="0" borderId="0" xfId="0" applyNumberFormat="1" applyFont="1" applyFill="1" applyAlignment="1">
      <alignment vertical="top"/>
    </xf>
    <xf numFmtId="168" fontId="7" fillId="0" borderId="0" xfId="0" applyNumberFormat="1" applyFont="1" applyFill="1" applyAlignment="1">
      <alignment horizontal="right" vertical="top"/>
    </xf>
    <xf numFmtId="169" fontId="41" fillId="0" borderId="0" xfId="0" applyNumberFormat="1" applyFont="1" applyFill="1" applyAlignment="1">
      <alignment horizontal="right" vertical="top"/>
    </xf>
    <xf numFmtId="0" fontId="45" fillId="0" borderId="0" xfId="0" applyNumberFormat="1" applyFont="1" applyFill="1" applyBorder="1" applyAlignment="1" applyProtection="1">
      <alignment vertical="top" wrapText="1"/>
      <protection hidden="1"/>
    </xf>
    <xf numFmtId="0" fontId="45" fillId="0" borderId="0" xfId="0" applyNumberFormat="1" applyFont="1" applyFill="1" applyBorder="1" applyAlignment="1" applyProtection="1">
      <alignment horizontal="right" wrapText="1"/>
      <protection hidden="1"/>
    </xf>
    <xf numFmtId="4" fontId="45" fillId="0" borderId="0" xfId="0" applyNumberFormat="1" applyFont="1" applyFill="1" applyBorder="1" applyProtection="1">
      <protection locked="0"/>
    </xf>
    <xf numFmtId="4" fontId="45" fillId="0" borderId="0" xfId="0" applyNumberFormat="1" applyFont="1" applyFill="1" applyBorder="1" applyProtection="1">
      <protection hidden="1"/>
    </xf>
    <xf numFmtId="0" fontId="46" fillId="0" borderId="0" xfId="0" applyFont="1" applyFill="1"/>
    <xf numFmtId="49" fontId="41" fillId="0" borderId="0" xfId="2" applyNumberFormat="1" applyFont="1" applyFill="1" applyBorder="1" applyAlignment="1">
      <alignment horizontal="right" vertical="top"/>
    </xf>
    <xf numFmtId="0" fontId="41" fillId="0" borderId="0" xfId="2" applyFont="1" applyFill="1" applyBorder="1" applyAlignment="1">
      <alignment horizontal="left" vertical="top" wrapText="1"/>
    </xf>
    <xf numFmtId="0" fontId="41" fillId="0" borderId="0" xfId="2" applyFont="1" applyFill="1" applyBorder="1" applyAlignment="1">
      <alignment horizontal="right"/>
    </xf>
    <xf numFmtId="1" fontId="41" fillId="0" borderId="0" xfId="2" applyNumberFormat="1" applyFont="1" applyFill="1" applyBorder="1" applyAlignment="1">
      <alignment horizontal="right"/>
    </xf>
    <xf numFmtId="4" fontId="41" fillId="0" borderId="0" xfId="2" applyNumberFormat="1" applyFont="1" applyFill="1" applyBorder="1" applyAlignment="1">
      <alignment horizontal="right"/>
    </xf>
    <xf numFmtId="4" fontId="41" fillId="0" borderId="0" xfId="3" applyNumberFormat="1" applyFont="1" applyFill="1" applyBorder="1" applyAlignment="1">
      <alignment horizontal="right"/>
    </xf>
    <xf numFmtId="165" fontId="41" fillId="0" borderId="0" xfId="2" applyNumberFormat="1" applyFont="1" applyFill="1" applyBorder="1" applyAlignment="1">
      <alignment horizontal="right" vertical="top"/>
    </xf>
    <xf numFmtId="165" fontId="41" fillId="0" borderId="0" xfId="2" applyNumberFormat="1" applyFont="1" applyFill="1" applyBorder="1" applyAlignment="1">
      <alignment vertical="top"/>
    </xf>
    <xf numFmtId="0" fontId="41" fillId="0" borderId="0" xfId="2" applyFont="1" applyFill="1" applyBorder="1" applyAlignment="1">
      <alignment vertical="top" wrapText="1"/>
    </xf>
    <xf numFmtId="170" fontId="41" fillId="0" borderId="0" xfId="4" applyNumberFormat="1" applyFont="1" applyFill="1" applyAlignment="1">
      <alignment vertical="top"/>
    </xf>
    <xf numFmtId="0" fontId="41" fillId="0" borderId="0" xfId="4" applyFont="1" applyFill="1" applyAlignment="1">
      <alignment vertical="top" wrapText="1"/>
    </xf>
    <xf numFmtId="0" fontId="41" fillId="0" borderId="0" xfId="4" applyFont="1" applyFill="1" applyAlignment="1">
      <alignment horizontal="right"/>
    </xf>
    <xf numFmtId="1" fontId="41" fillId="0" borderId="0" xfId="4" applyNumberFormat="1" applyFont="1" applyFill="1" applyAlignment="1">
      <alignment horizontal="right"/>
    </xf>
    <xf numFmtId="4" fontId="41" fillId="0" borderId="0" xfId="4" applyNumberFormat="1" applyFont="1" applyFill="1"/>
    <xf numFmtId="4" fontId="41" fillId="0" borderId="0" xfId="4" applyNumberFormat="1" applyFont="1" applyFill="1" applyAlignment="1">
      <alignment horizontal="right"/>
    </xf>
    <xf numFmtId="0" fontId="10" fillId="0" borderId="0" xfId="0" applyFont="1" applyFill="1" applyAlignment="1">
      <alignment horizontal="right"/>
    </xf>
    <xf numFmtId="165" fontId="39" fillId="0" borderId="0" xfId="0" applyNumberFormat="1" applyFont="1" applyFill="1" applyAlignment="1">
      <alignment vertical="top"/>
    </xf>
    <xf numFmtId="165" fontId="41" fillId="0" borderId="0" xfId="0" applyNumberFormat="1" applyFont="1" applyFill="1" applyAlignment="1">
      <alignment vertical="top" wrapText="1"/>
    </xf>
    <xf numFmtId="0" fontId="41" fillId="0" borderId="0" xfId="5" applyFont="1" applyFill="1" applyAlignment="1">
      <alignment vertical="top" wrapText="1"/>
    </xf>
    <xf numFmtId="0" fontId="41" fillId="0" borderId="0" xfId="5" applyFont="1" applyFill="1" applyAlignment="1">
      <alignment horizontal="right"/>
    </xf>
    <xf numFmtId="1" fontId="41" fillId="0" borderId="0" xfId="5" applyNumberFormat="1" applyFont="1" applyFill="1" applyAlignment="1">
      <alignment horizontal="right"/>
    </xf>
    <xf numFmtId="0" fontId="7" fillId="8" borderId="19" xfId="0" applyFont="1" applyFill="1" applyBorder="1" applyAlignment="1">
      <alignment horizontal="right"/>
    </xf>
    <xf numFmtId="1" fontId="7" fillId="8" borderId="19" xfId="0" applyNumberFormat="1" applyFont="1" applyFill="1" applyBorder="1" applyAlignment="1">
      <alignment horizontal="right"/>
    </xf>
    <xf numFmtId="4" fontId="7" fillId="8" borderId="19" xfId="0" applyNumberFormat="1" applyFont="1" applyFill="1" applyBorder="1" applyAlignment="1">
      <alignment horizontal="right"/>
    </xf>
    <xf numFmtId="4" fontId="7" fillId="8" borderId="20" xfId="0" applyNumberFormat="1" applyFont="1" applyFill="1" applyBorder="1" applyAlignment="1">
      <alignment horizontal="right"/>
    </xf>
    <xf numFmtId="0" fontId="41" fillId="0" borderId="0" xfId="0" applyFont="1"/>
    <xf numFmtId="165" fontId="41" fillId="0" borderId="0" xfId="0" applyNumberFormat="1" applyFont="1" applyAlignment="1">
      <alignment vertical="top"/>
    </xf>
    <xf numFmtId="0" fontId="41" fillId="0" borderId="0" xfId="0" applyFont="1" applyAlignment="1">
      <alignment vertical="top" wrapText="1"/>
    </xf>
    <xf numFmtId="0" fontId="41" fillId="0" borderId="0" xfId="0" applyFont="1" applyAlignment="1">
      <alignment horizontal="right"/>
    </xf>
    <xf numFmtId="1" fontId="41" fillId="0" borderId="0" xfId="0" applyNumberFormat="1" applyFont="1" applyAlignment="1">
      <alignment horizontal="right"/>
    </xf>
    <xf numFmtId="4" fontId="41" fillId="0" borderId="0" xfId="0" applyNumberFormat="1" applyFont="1" applyAlignment="1">
      <alignment horizontal="right"/>
    </xf>
    <xf numFmtId="165" fontId="41" fillId="0" borderId="0" xfId="0" applyNumberFormat="1" applyFont="1" applyAlignment="1">
      <alignment horizontal="center" vertical="top"/>
    </xf>
    <xf numFmtId="0" fontId="39" fillId="0" borderId="0" xfId="0" applyFont="1" applyAlignment="1">
      <alignment horizontal="right"/>
    </xf>
    <xf numFmtId="0" fontId="0" fillId="0" borderId="0" xfId="0" applyFill="1"/>
    <xf numFmtId="0" fontId="41" fillId="0" borderId="0" xfId="0" applyFont="1" applyFill="1"/>
    <xf numFmtId="0" fontId="8" fillId="0" borderId="0" xfId="0" applyFont="1"/>
    <xf numFmtId="0" fontId="8" fillId="0" borderId="0" xfId="0" applyFont="1" applyAlignment="1">
      <alignment horizontal="center"/>
    </xf>
    <xf numFmtId="4" fontId="8" fillId="0" borderId="0" xfId="0" applyNumberFormat="1" applyFont="1"/>
    <xf numFmtId="0" fontId="48" fillId="0" borderId="0" xfId="0" applyFont="1"/>
    <xf numFmtId="0" fontId="24" fillId="0" borderId="1" xfId="0" applyFont="1" applyBorder="1" applyAlignment="1">
      <alignment horizontal="right" vertical="center"/>
    </xf>
    <xf numFmtId="0" fontId="24" fillId="0" borderId="2" xfId="0" applyFont="1" applyBorder="1" applyAlignment="1">
      <alignment horizontal="left" vertical="center"/>
    </xf>
    <xf numFmtId="0" fontId="24" fillId="0" borderId="3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0" fontId="11" fillId="0" borderId="0" xfId="0" applyFont="1" applyBorder="1" applyAlignment="1">
      <alignment horizontal="distributed" vertical="center"/>
    </xf>
    <xf numFmtId="0" fontId="24" fillId="0" borderId="1" xfId="0" applyFont="1" applyBorder="1" applyAlignment="1">
      <alignment horizontal="right" vertical="top"/>
    </xf>
    <xf numFmtId="0" fontId="24" fillId="0" borderId="9" xfId="0" applyFont="1" applyBorder="1" applyAlignment="1">
      <alignment horizontal="right" vertical="top"/>
    </xf>
    <xf numFmtId="0" fontId="24" fillId="0" borderId="15" xfId="0" applyFont="1" applyBorder="1" applyAlignment="1">
      <alignment horizontal="right" vertical="top"/>
    </xf>
    <xf numFmtId="0" fontId="24" fillId="0" borderId="16" xfId="0" applyFont="1" applyBorder="1" applyAlignment="1">
      <alignment horizontal="right" vertical="top"/>
    </xf>
    <xf numFmtId="0" fontId="24" fillId="0" borderId="9" xfId="0" applyFont="1" applyBorder="1" applyAlignment="1">
      <alignment horizontal="center" vertical="top"/>
    </xf>
    <xf numFmtId="0" fontId="24" fillId="0" borderId="15" xfId="0" applyFont="1" applyBorder="1" applyAlignment="1">
      <alignment horizontal="center" vertical="top"/>
    </xf>
    <xf numFmtId="0" fontId="24" fillId="0" borderId="16" xfId="0" applyFont="1" applyBorder="1" applyAlignment="1">
      <alignment horizontal="center" vertical="top"/>
    </xf>
    <xf numFmtId="0" fontId="26" fillId="0" borderId="1" xfId="0" applyFont="1" applyBorder="1" applyAlignment="1">
      <alignment horizontal="right" vertical="top"/>
    </xf>
    <xf numFmtId="165" fontId="7" fillId="8" borderId="18" xfId="0" applyNumberFormat="1" applyFont="1" applyFill="1" applyBorder="1" applyAlignment="1">
      <alignment horizontal="right" vertical="top"/>
    </xf>
    <xf numFmtId="165" fontId="7" fillId="8" borderId="19" xfId="0" applyNumberFormat="1" applyFont="1" applyFill="1" applyBorder="1" applyAlignment="1">
      <alignment horizontal="right" vertical="top"/>
    </xf>
    <xf numFmtId="165" fontId="7" fillId="0" borderId="18" xfId="0" applyNumberFormat="1" applyFont="1" applyFill="1" applyBorder="1" applyAlignment="1">
      <alignment horizontal="right" vertical="top"/>
    </xf>
    <xf numFmtId="165" fontId="7" fillId="0" borderId="19" xfId="0" applyNumberFormat="1" applyFont="1" applyFill="1" applyBorder="1" applyAlignment="1">
      <alignment horizontal="right" vertical="top"/>
    </xf>
    <xf numFmtId="165" fontId="7" fillId="5" borderId="18" xfId="0" applyNumberFormat="1" applyFont="1" applyFill="1" applyBorder="1" applyAlignment="1">
      <alignment horizontal="right" vertical="top"/>
    </xf>
    <xf numFmtId="165" fontId="7" fillId="5" borderId="19" xfId="0" applyNumberFormat="1" applyFont="1" applyFill="1" applyBorder="1" applyAlignment="1">
      <alignment horizontal="right" vertical="top"/>
    </xf>
    <xf numFmtId="165" fontId="47" fillId="7" borderId="18" xfId="0" applyNumberFormat="1" applyFont="1" applyFill="1" applyBorder="1" applyAlignment="1">
      <alignment horizontal="center" vertical="top"/>
    </xf>
    <xf numFmtId="165" fontId="47" fillId="7" borderId="19" xfId="0" applyNumberFormat="1" applyFont="1" applyFill="1" applyBorder="1" applyAlignment="1">
      <alignment horizontal="center" vertical="top"/>
    </xf>
    <xf numFmtId="165" fontId="47" fillId="7" borderId="20" xfId="0" applyNumberFormat="1" applyFont="1" applyFill="1" applyBorder="1" applyAlignment="1">
      <alignment horizontal="center" vertical="top"/>
    </xf>
    <xf numFmtId="165" fontId="7" fillId="3" borderId="18" xfId="0" applyNumberFormat="1" applyFont="1" applyFill="1" applyBorder="1" applyAlignment="1">
      <alignment horizontal="right" vertical="top"/>
    </xf>
    <xf numFmtId="165" fontId="7" fillId="3" borderId="19" xfId="0" applyNumberFormat="1" applyFont="1" applyFill="1" applyBorder="1" applyAlignment="1">
      <alignment horizontal="right" vertical="top"/>
    </xf>
    <xf numFmtId="165" fontId="37" fillId="0" borderId="0" xfId="0" applyNumberFormat="1" applyFont="1" applyAlignment="1">
      <alignment horizontal="center" vertical="top"/>
    </xf>
    <xf numFmtId="165" fontId="38" fillId="0" borderId="0" xfId="0" applyNumberFormat="1" applyFont="1" applyAlignment="1">
      <alignment horizontal="center" vertical="top" wrapText="1"/>
    </xf>
  </cellXfs>
  <cellStyles count="6">
    <cellStyle name="Normal 2 2" xfId="3" xr:uid="{00000000-0005-0000-0000-000000000000}"/>
    <cellStyle name="Normal 3" xfId="1" xr:uid="{00000000-0005-0000-0000-000001000000}"/>
    <cellStyle name="Normal_ETD4820" xfId="5" xr:uid="{00000000-0005-0000-0000-000002000000}"/>
    <cellStyle name="Normalno" xfId="0" builtinId="0"/>
    <cellStyle name="Obično_ETD2009_997_Materada_TROSKO_TENDER_A 2 2" xfId="2" xr:uid="{00000000-0005-0000-0000-000004000000}"/>
    <cellStyle name="Obično_troskovnik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15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21982</xdr:colOff>
      <xdr:row>24</xdr:row>
      <xdr:rowOff>1</xdr:rowOff>
    </xdr:from>
    <xdr:to>
      <xdr:col>1</xdr:col>
      <xdr:colOff>1852438</xdr:colOff>
      <xdr:row>29</xdr:row>
      <xdr:rowOff>11905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326" y="6673454"/>
          <a:ext cx="1830456" cy="81557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2070704</xdr:colOff>
      <xdr:row>24</xdr:row>
      <xdr:rowOff>9617</xdr:rowOff>
    </xdr:from>
    <xdr:to>
      <xdr:col>3</xdr:col>
      <xdr:colOff>409414</xdr:colOff>
      <xdr:row>35</xdr:row>
      <xdr:rowOff>119062</xdr:rowOff>
    </xdr:to>
    <xdr:pic>
      <xdr:nvPicPr>
        <xdr:cNvPr id="2050" name="Picture 2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533347" y="6568260"/>
          <a:ext cx="1781317" cy="190558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2926</xdr:colOff>
      <xdr:row>55</xdr:row>
      <xdr:rowOff>158029</xdr:rowOff>
    </xdr:from>
    <xdr:to>
      <xdr:col>1</xdr:col>
      <xdr:colOff>1710438</xdr:colOff>
      <xdr:row>64</xdr:row>
      <xdr:rowOff>82827</xdr:rowOff>
    </xdr:to>
    <xdr:pic>
      <xdr:nvPicPr>
        <xdr:cNvPr id="2051" name="Picture 3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6752" y="14056246"/>
          <a:ext cx="1707512" cy="141566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420464</xdr:colOff>
      <xdr:row>64</xdr:row>
      <xdr:rowOff>80390</xdr:rowOff>
    </xdr:from>
    <xdr:to>
      <xdr:col>1</xdr:col>
      <xdr:colOff>1711942</xdr:colOff>
      <xdr:row>89</xdr:row>
      <xdr:rowOff>38564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20464" y="15469477"/>
          <a:ext cx="1755304" cy="409947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1805608</xdr:colOff>
      <xdr:row>66</xdr:row>
      <xdr:rowOff>141699</xdr:rowOff>
    </xdr:from>
    <xdr:to>
      <xdr:col>2</xdr:col>
      <xdr:colOff>422413</xdr:colOff>
      <xdr:row>69</xdr:row>
      <xdr:rowOff>19464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269434" y="15505938"/>
          <a:ext cx="1540566" cy="37472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82826</xdr:colOff>
      <xdr:row>66</xdr:row>
      <xdr:rowOff>107674</xdr:rowOff>
    </xdr:from>
    <xdr:to>
      <xdr:col>5</xdr:col>
      <xdr:colOff>548202</xdr:colOff>
      <xdr:row>89</xdr:row>
      <xdr:rowOff>127139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983935" y="15471913"/>
          <a:ext cx="1649789" cy="382946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1755913</xdr:colOff>
      <xdr:row>69</xdr:row>
      <xdr:rowOff>8281</xdr:rowOff>
    </xdr:from>
    <xdr:to>
      <xdr:col>2</xdr:col>
      <xdr:colOff>460911</xdr:colOff>
      <xdr:row>89</xdr:row>
      <xdr:rowOff>64604</xdr:rowOff>
    </xdr:to>
    <xdr:pic>
      <xdr:nvPicPr>
        <xdr:cNvPr id="1031" name="Picture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219739" y="15869477"/>
          <a:ext cx="1628759" cy="33693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91108</xdr:colOff>
      <xdr:row>55</xdr:row>
      <xdr:rowOff>157466</xdr:rowOff>
    </xdr:from>
    <xdr:to>
      <xdr:col>5</xdr:col>
      <xdr:colOff>550316</xdr:colOff>
      <xdr:row>66</xdr:row>
      <xdr:rowOff>82826</xdr:rowOff>
    </xdr:to>
    <xdr:pic>
      <xdr:nvPicPr>
        <xdr:cNvPr id="1032" name="Picture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992217" y="13699531"/>
          <a:ext cx="1643621" cy="174753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430696</xdr:colOff>
      <xdr:row>255</xdr:row>
      <xdr:rowOff>157369</xdr:rowOff>
    </xdr:from>
    <xdr:to>
      <xdr:col>1</xdr:col>
      <xdr:colOff>1709945</xdr:colOff>
      <xdr:row>269</xdr:row>
      <xdr:rowOff>96491</xdr:rowOff>
    </xdr:to>
    <xdr:pic>
      <xdr:nvPicPr>
        <xdr:cNvPr id="1033" name="Picture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30696" y="81972978"/>
          <a:ext cx="1743075" cy="225825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1780761</xdr:colOff>
      <xdr:row>256</xdr:row>
      <xdr:rowOff>49696</xdr:rowOff>
    </xdr:from>
    <xdr:to>
      <xdr:col>3</xdr:col>
      <xdr:colOff>155713</xdr:colOff>
      <xdr:row>266</xdr:row>
      <xdr:rowOff>144946</xdr:rowOff>
    </xdr:to>
    <xdr:pic>
      <xdr:nvPicPr>
        <xdr:cNvPr id="1034" name="Picture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244587" y="82030957"/>
          <a:ext cx="1812235" cy="175177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329883</xdr:colOff>
      <xdr:row>350</xdr:row>
      <xdr:rowOff>53011</xdr:rowOff>
    </xdr:from>
    <xdr:to>
      <xdr:col>5</xdr:col>
      <xdr:colOff>553789</xdr:colOff>
      <xdr:row>355</xdr:row>
      <xdr:rowOff>147905</xdr:rowOff>
    </xdr:to>
    <xdr:pic>
      <xdr:nvPicPr>
        <xdr:cNvPr id="13" name="Picture 31" descr="ovlašteni arhitekt štambilj.jp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3717470" y="101208511"/>
          <a:ext cx="1921841" cy="923155"/>
        </a:xfrm>
        <a:prstGeom prst="rect">
          <a:avLst/>
        </a:prstGeom>
      </xdr:spPr>
    </xdr:pic>
    <xdr:clientData/>
  </xdr:twoCellAnchor>
  <xdr:twoCellAnchor editAs="oneCell">
    <xdr:from>
      <xdr:col>1</xdr:col>
      <xdr:colOff>1789043</xdr:colOff>
      <xdr:row>56</xdr:row>
      <xdr:rowOff>8282</xdr:rowOff>
    </xdr:from>
    <xdr:to>
      <xdr:col>2</xdr:col>
      <xdr:colOff>480391</xdr:colOff>
      <xdr:row>58</xdr:row>
      <xdr:rowOff>14522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252869" y="13715999"/>
          <a:ext cx="1615109" cy="3375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1799930</xdr:colOff>
      <xdr:row>58</xdr:row>
      <xdr:rowOff>54902</xdr:rowOff>
    </xdr:from>
    <xdr:to>
      <xdr:col>1</xdr:col>
      <xdr:colOff>2498271</xdr:colOff>
      <xdr:row>59</xdr:row>
      <xdr:rowOff>9381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268016" y="13983173"/>
          <a:ext cx="698341" cy="11776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1785257</xdr:colOff>
      <xdr:row>58</xdr:row>
      <xdr:rowOff>146959</xdr:rowOff>
    </xdr:from>
    <xdr:to>
      <xdr:col>2</xdr:col>
      <xdr:colOff>489857</xdr:colOff>
      <xdr:row>66</xdr:row>
      <xdr:rowOff>117606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2253343" y="14075230"/>
          <a:ext cx="1627414" cy="127693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1514475</xdr:colOff>
      <xdr:row>548</xdr:row>
      <xdr:rowOff>0</xdr:rowOff>
    </xdr:from>
    <xdr:to>
      <xdr:col>3</xdr:col>
      <xdr:colOff>0</xdr:colOff>
      <xdr:row>554</xdr:row>
      <xdr:rowOff>57150</xdr:rowOff>
    </xdr:to>
    <xdr:pic>
      <xdr:nvPicPr>
        <xdr:cNvPr id="2" name="Slika 15" descr="štambilj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66925" y="101288850"/>
          <a:ext cx="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781050</xdr:colOff>
      <xdr:row>0</xdr:row>
      <xdr:rowOff>0</xdr:rowOff>
    </xdr:from>
    <xdr:to>
      <xdr:col>5</xdr:col>
      <xdr:colOff>161925</xdr:colOff>
      <xdr:row>4</xdr:row>
      <xdr:rowOff>28575</xdr:rowOff>
    </xdr:to>
    <xdr:pic>
      <xdr:nvPicPr>
        <xdr:cNvPr id="3" name="Slika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81050" y="0"/>
          <a:ext cx="441007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1514475</xdr:colOff>
      <xdr:row>564</xdr:row>
      <xdr:rowOff>85725</xdr:rowOff>
    </xdr:from>
    <xdr:to>
      <xdr:col>3</xdr:col>
      <xdr:colOff>0</xdr:colOff>
      <xdr:row>568</xdr:row>
      <xdr:rowOff>133350</xdr:rowOff>
    </xdr:to>
    <xdr:pic>
      <xdr:nvPicPr>
        <xdr:cNvPr id="9" name="Slika 15" descr="štambilj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66925" y="104327325"/>
          <a:ext cx="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1167848</xdr:colOff>
      <xdr:row>2</xdr:row>
      <xdr:rowOff>73269</xdr:rowOff>
    </xdr:to>
    <xdr:pic>
      <xdr:nvPicPr>
        <xdr:cNvPr id="2" name="Picture 2" descr="cid:image003.jpg@01D1732C.18B22B60">
          <a:extLst>
            <a:ext uri="{FF2B5EF4-FFF2-40B4-BE49-F238E27FC236}">
              <a16:creationId xmlns:a16="http://schemas.microsoft.com/office/drawing/2014/main" id="{ED6D9635-D37F-4610-BC01-A3937D404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5523" cy="397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1167848</xdr:colOff>
      <xdr:row>2</xdr:row>
      <xdr:rowOff>73269</xdr:rowOff>
    </xdr:to>
    <xdr:pic>
      <xdr:nvPicPr>
        <xdr:cNvPr id="3" name="Picture 2" descr="cid:image003.jpg@01D1732C.18B22B60">
          <a:extLst>
            <a:ext uri="{FF2B5EF4-FFF2-40B4-BE49-F238E27FC236}">
              <a16:creationId xmlns:a16="http://schemas.microsoft.com/office/drawing/2014/main" id="{E23E4175-B867-4BCE-A62F-C45FBAFB7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5523" cy="397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50"/>
  <sheetViews>
    <sheetView topLeftCell="A337" zoomScale="115" zoomScaleNormal="115" workbookViewId="0">
      <selection activeCell="I346" sqref="I346"/>
    </sheetView>
  </sheetViews>
  <sheetFormatPr defaultColWidth="9.109375" defaultRowHeight="13.2"/>
  <cols>
    <col min="1" max="1" width="7" style="2" customWidth="1"/>
    <col min="2" max="2" width="43.88671875" style="3" customWidth="1"/>
    <col min="3" max="3" width="7.6640625" style="2" customWidth="1"/>
    <col min="4" max="4" width="8.109375" style="4" customWidth="1"/>
    <col min="5" max="5" width="9.5546875" style="4" bestFit="1" customWidth="1"/>
    <col min="6" max="6" width="10.5546875" style="4" customWidth="1"/>
    <col min="7" max="7" width="9.109375" style="1"/>
    <col min="8" max="8" width="10.109375" style="1" bestFit="1" customWidth="1"/>
    <col min="9" max="16384" width="9.109375" style="1"/>
  </cols>
  <sheetData>
    <row r="2" spans="1:6">
      <c r="B2" s="17" t="s">
        <v>172</v>
      </c>
    </row>
    <row r="3" spans="1:6">
      <c r="B3" s="17" t="s">
        <v>556</v>
      </c>
    </row>
    <row r="5" spans="1:6">
      <c r="A5" s="5" t="s">
        <v>6</v>
      </c>
      <c r="B5" s="6" t="s">
        <v>557</v>
      </c>
      <c r="C5" s="5" t="s">
        <v>2</v>
      </c>
      <c r="D5" s="7" t="s">
        <v>3</v>
      </c>
      <c r="E5" s="7" t="s">
        <v>4</v>
      </c>
      <c r="F5" s="7" t="s">
        <v>5</v>
      </c>
    </row>
    <row r="7" spans="1:6">
      <c r="A7" s="8" t="s">
        <v>8</v>
      </c>
      <c r="B7" s="17" t="s">
        <v>7</v>
      </c>
    </row>
    <row r="9" spans="1:6" ht="171.6">
      <c r="A9" s="2" t="s">
        <v>1</v>
      </c>
      <c r="B9" s="3" t="s">
        <v>558</v>
      </c>
    </row>
    <row r="10" spans="1:6">
      <c r="C10" s="2" t="s">
        <v>0</v>
      </c>
      <c r="D10" s="4">
        <v>565</v>
      </c>
      <c r="F10" s="4">
        <f>D10*E10</f>
        <v>0</v>
      </c>
    </row>
    <row r="12" spans="1:6" ht="39.6">
      <c r="A12" s="2" t="s">
        <v>9</v>
      </c>
      <c r="B12" s="3" t="s">
        <v>121</v>
      </c>
    </row>
    <row r="13" spans="1:6">
      <c r="B13" s="3" t="s">
        <v>10</v>
      </c>
    </row>
    <row r="14" spans="1:6">
      <c r="C14" s="2" t="s">
        <v>11</v>
      </c>
      <c r="D14" s="4">
        <v>50.5</v>
      </c>
      <c r="F14" s="4">
        <f>D14*E14</f>
        <v>0</v>
      </c>
    </row>
    <row r="16" spans="1:6" ht="67.5" customHeight="1">
      <c r="A16" s="2" t="s">
        <v>12</v>
      </c>
      <c r="B16" s="3" t="s">
        <v>13</v>
      </c>
    </row>
    <row r="17" spans="1:6">
      <c r="B17" s="3" t="s">
        <v>14</v>
      </c>
    </row>
    <row r="18" spans="1:6">
      <c r="B18" s="3" t="s">
        <v>15</v>
      </c>
      <c r="C18" s="2" t="s">
        <v>17</v>
      </c>
      <c r="D18" s="4">
        <v>6</v>
      </c>
      <c r="F18" s="4">
        <f>D18*E18</f>
        <v>0</v>
      </c>
    </row>
    <row r="19" spans="1:6">
      <c r="B19" s="3" t="s">
        <v>16</v>
      </c>
      <c r="C19" s="2" t="s">
        <v>17</v>
      </c>
      <c r="D19" s="4">
        <v>10</v>
      </c>
      <c r="F19" s="4">
        <f>D19*E19</f>
        <v>0</v>
      </c>
    </row>
    <row r="21" spans="1:6" ht="39.6">
      <c r="A21" s="2" t="s">
        <v>18</v>
      </c>
      <c r="B21" s="3" t="s">
        <v>19</v>
      </c>
    </row>
    <row r="22" spans="1:6">
      <c r="B22" s="3" t="s">
        <v>20</v>
      </c>
    </row>
    <row r="23" spans="1:6">
      <c r="C23" s="2" t="s">
        <v>17</v>
      </c>
      <c r="D23" s="4">
        <v>20</v>
      </c>
      <c r="F23" s="4">
        <f>D23*E23</f>
        <v>0</v>
      </c>
    </row>
    <row r="38" spans="1:6">
      <c r="A38" s="10"/>
      <c r="B38" s="15" t="s">
        <v>21</v>
      </c>
      <c r="C38" s="12"/>
      <c r="D38" s="13"/>
      <c r="E38" s="13"/>
      <c r="F38" s="14">
        <f>SUM(F10:F37)</f>
        <v>0</v>
      </c>
    </row>
    <row r="40" spans="1:6">
      <c r="A40" s="8" t="s">
        <v>23</v>
      </c>
      <c r="B40" s="9" t="s">
        <v>22</v>
      </c>
    </row>
    <row r="41" spans="1:6" ht="6.75" customHeight="1"/>
    <row r="42" spans="1:6" ht="52.8">
      <c r="A42" s="2" t="s">
        <v>1</v>
      </c>
      <c r="B42" s="3" t="s">
        <v>24</v>
      </c>
    </row>
    <row r="43" spans="1:6">
      <c r="C43" s="2" t="s">
        <v>25</v>
      </c>
      <c r="D43" s="4">
        <v>10.8</v>
      </c>
      <c r="F43" s="4">
        <f>D43*E43</f>
        <v>0</v>
      </c>
    </row>
    <row r="44" spans="1:6" ht="6" customHeight="1"/>
    <row r="45" spans="1:6" ht="30" customHeight="1">
      <c r="A45" s="2" t="s">
        <v>9</v>
      </c>
      <c r="B45" s="3" t="s">
        <v>26</v>
      </c>
    </row>
    <row r="46" spans="1:6">
      <c r="C46" s="2" t="s">
        <v>25</v>
      </c>
      <c r="D46" s="4">
        <v>10.8</v>
      </c>
      <c r="F46" s="4">
        <f>D46*E46</f>
        <v>0</v>
      </c>
    </row>
    <row r="47" spans="1:6" ht="6" customHeight="1"/>
    <row r="48" spans="1:6" ht="66">
      <c r="A48" s="2" t="s">
        <v>12</v>
      </c>
      <c r="B48" s="3" t="s">
        <v>27</v>
      </c>
    </row>
    <row r="49" spans="1:6">
      <c r="B49" s="3" t="s">
        <v>28</v>
      </c>
    </row>
    <row r="50" spans="1:6">
      <c r="C50" s="2" t="s">
        <v>11</v>
      </c>
      <c r="D50" s="4">
        <v>51.6</v>
      </c>
      <c r="F50" s="4">
        <f>D50*E50</f>
        <v>0</v>
      </c>
    </row>
    <row r="51" spans="1:6" ht="6" customHeight="1"/>
    <row r="52" spans="1:6">
      <c r="A52" s="10"/>
      <c r="B52" s="11" t="s">
        <v>29</v>
      </c>
      <c r="C52" s="12"/>
      <c r="D52" s="13"/>
      <c r="E52" s="13"/>
      <c r="F52" s="14">
        <f>SUM(F43:F51)</f>
        <v>0</v>
      </c>
    </row>
    <row r="55" spans="1:6">
      <c r="A55" s="8" t="s">
        <v>30</v>
      </c>
      <c r="B55" s="9" t="s">
        <v>31</v>
      </c>
    </row>
    <row r="94" spans="1:2" ht="39" customHeight="1">
      <c r="A94" s="2" t="s">
        <v>1</v>
      </c>
      <c r="B94" s="3" t="s">
        <v>32</v>
      </c>
    </row>
    <row r="95" spans="1:2">
      <c r="B95" s="3" t="s">
        <v>141</v>
      </c>
    </row>
    <row r="96" spans="1:2" ht="18" customHeight="1">
      <c r="B96" s="3" t="s">
        <v>142</v>
      </c>
    </row>
    <row r="97" spans="1:6" ht="26.4">
      <c r="B97" s="3" t="s">
        <v>143</v>
      </c>
    </row>
    <row r="98" spans="1:6">
      <c r="B98" s="3" t="s">
        <v>144</v>
      </c>
    </row>
    <row r="99" spans="1:6">
      <c r="B99" s="3" t="s">
        <v>145</v>
      </c>
    </row>
    <row r="100" spans="1:6" ht="26.4">
      <c r="B100" s="3" t="s">
        <v>33</v>
      </c>
    </row>
    <row r="101" spans="1:6">
      <c r="B101" s="3" t="s">
        <v>34</v>
      </c>
    </row>
    <row r="102" spans="1:6">
      <c r="C102" s="2" t="s">
        <v>0</v>
      </c>
      <c r="D102" s="4">
        <v>465</v>
      </c>
      <c r="F102" s="4">
        <f>D102*E102</f>
        <v>0</v>
      </c>
    </row>
    <row r="104" spans="1:6" ht="39.6">
      <c r="A104" s="2" t="s">
        <v>9</v>
      </c>
      <c r="B104" s="3" t="s">
        <v>32</v>
      </c>
    </row>
    <row r="105" spans="1:6">
      <c r="B105" s="3" t="s">
        <v>146</v>
      </c>
    </row>
    <row r="106" spans="1:6" ht="27">
      <c r="B106" s="3" t="s">
        <v>147</v>
      </c>
    </row>
    <row r="107" spans="1:6" ht="26.4">
      <c r="B107" s="3" t="s">
        <v>148</v>
      </c>
    </row>
    <row r="108" spans="1:6">
      <c r="B108" s="3" t="s">
        <v>144</v>
      </c>
    </row>
    <row r="109" spans="1:6">
      <c r="B109" s="3" t="s">
        <v>145</v>
      </c>
    </row>
    <row r="110" spans="1:6" ht="26.4">
      <c r="B110" s="3" t="s">
        <v>33</v>
      </c>
    </row>
    <row r="111" spans="1:6">
      <c r="B111" s="3" t="s">
        <v>34</v>
      </c>
    </row>
    <row r="112" spans="1:6">
      <c r="C112" s="2" t="s">
        <v>0</v>
      </c>
      <c r="D112" s="4">
        <v>59.1</v>
      </c>
      <c r="F112" s="4">
        <f>D112*E112</f>
        <v>0</v>
      </c>
    </row>
    <row r="114" spans="1:6" ht="26.4">
      <c r="A114" s="2" t="s">
        <v>12</v>
      </c>
      <c r="B114" s="3" t="s">
        <v>36</v>
      </c>
    </row>
    <row r="115" spans="1:6">
      <c r="B115" s="3" t="s">
        <v>141</v>
      </c>
    </row>
    <row r="116" spans="1:6" ht="15.75" customHeight="1">
      <c r="B116" s="3" t="s">
        <v>149</v>
      </c>
    </row>
    <row r="117" spans="1:6" ht="39.6">
      <c r="B117" s="3" t="s">
        <v>150</v>
      </c>
    </row>
    <row r="118" spans="1:6" ht="26.4">
      <c r="B118" s="3" t="s">
        <v>151</v>
      </c>
    </row>
    <row r="119" spans="1:6" ht="26.4">
      <c r="B119" s="3" t="s">
        <v>35</v>
      </c>
    </row>
    <row r="120" spans="1:6">
      <c r="C120" s="2" t="s">
        <v>0</v>
      </c>
      <c r="D120" s="4">
        <v>36.6</v>
      </c>
      <c r="F120" s="4">
        <f>D120*E120</f>
        <v>0</v>
      </c>
    </row>
    <row r="122" spans="1:6" ht="39.6">
      <c r="A122" s="2" t="s">
        <v>18</v>
      </c>
      <c r="B122" s="3" t="s">
        <v>38</v>
      </c>
    </row>
    <row r="123" spans="1:6">
      <c r="B123" s="3" t="s">
        <v>146</v>
      </c>
    </row>
    <row r="124" spans="1:6" ht="27">
      <c r="B124" s="3" t="s">
        <v>152</v>
      </c>
    </row>
    <row r="125" spans="1:6" ht="26.4">
      <c r="B125" s="3" t="s">
        <v>143</v>
      </c>
    </row>
    <row r="126" spans="1:6">
      <c r="B126" s="3" t="s">
        <v>153</v>
      </c>
    </row>
    <row r="127" spans="1:6">
      <c r="B127" s="3" t="s">
        <v>145</v>
      </c>
    </row>
    <row r="128" spans="1:6" ht="26.4">
      <c r="B128" s="3" t="s">
        <v>33</v>
      </c>
    </row>
    <row r="129" spans="1:6">
      <c r="B129" s="3" t="s">
        <v>34</v>
      </c>
    </row>
    <row r="130" spans="1:6">
      <c r="C130" s="2" t="s">
        <v>0</v>
      </c>
      <c r="D130" s="4">
        <v>20.5</v>
      </c>
      <c r="F130" s="4">
        <f>D130*E130</f>
        <v>0</v>
      </c>
    </row>
    <row r="132" spans="1:6" ht="66">
      <c r="A132" s="2" t="s">
        <v>37</v>
      </c>
      <c r="B132" s="3" t="s">
        <v>40</v>
      </c>
    </row>
    <row r="133" spans="1:6">
      <c r="B133" s="3" t="s">
        <v>146</v>
      </c>
    </row>
    <row r="134" spans="1:6">
      <c r="B134" s="3" t="s">
        <v>154</v>
      </c>
    </row>
    <row r="135" spans="1:6" ht="26.4">
      <c r="B135" s="3" t="s">
        <v>148</v>
      </c>
    </row>
    <row r="136" spans="1:6">
      <c r="B136" s="3" t="s">
        <v>153</v>
      </c>
    </row>
    <row r="137" spans="1:6">
      <c r="B137" s="3" t="s">
        <v>145</v>
      </c>
    </row>
    <row r="138" spans="1:6" ht="26.4">
      <c r="B138" s="3" t="s">
        <v>33</v>
      </c>
    </row>
    <row r="139" spans="1:6">
      <c r="B139" s="3" t="s">
        <v>34</v>
      </c>
    </row>
    <row r="140" spans="1:6" ht="66">
      <c r="B140" s="3" t="s">
        <v>41</v>
      </c>
    </row>
    <row r="141" spans="1:6">
      <c r="C141" s="2" t="s">
        <v>0</v>
      </c>
      <c r="D141" s="4">
        <v>15.5</v>
      </c>
      <c r="F141" s="4">
        <f>D141*E141</f>
        <v>0</v>
      </c>
    </row>
    <row r="143" spans="1:6">
      <c r="A143" s="10"/>
      <c r="B143" s="11" t="s">
        <v>42</v>
      </c>
      <c r="C143" s="12"/>
      <c r="D143" s="13"/>
      <c r="E143" s="13"/>
      <c r="F143" s="14">
        <f>SUM(F102:F141)</f>
        <v>0</v>
      </c>
    </row>
    <row r="147" spans="1:6">
      <c r="A147" s="8" t="s">
        <v>43</v>
      </c>
      <c r="B147" s="9" t="s">
        <v>44</v>
      </c>
    </row>
    <row r="149" spans="1:6" ht="39.6">
      <c r="A149" s="2" t="s">
        <v>1</v>
      </c>
      <c r="B149" s="3" t="s">
        <v>45</v>
      </c>
    </row>
    <row r="150" spans="1:6" ht="26.4">
      <c r="B150" s="3" t="s">
        <v>155</v>
      </c>
    </row>
    <row r="151" spans="1:6" ht="39.6">
      <c r="B151" s="3" t="s">
        <v>156</v>
      </c>
    </row>
    <row r="152" spans="1:6" ht="26.4">
      <c r="B152" s="3" t="s">
        <v>46</v>
      </c>
    </row>
    <row r="153" spans="1:6">
      <c r="C153" s="2" t="s">
        <v>0</v>
      </c>
      <c r="D153" s="4">
        <v>59.1</v>
      </c>
      <c r="F153" s="4">
        <f>D153*E153</f>
        <v>0</v>
      </c>
    </row>
    <row r="155" spans="1:6" ht="52.8">
      <c r="A155" s="2" t="s">
        <v>9</v>
      </c>
      <c r="B155" s="3" t="s">
        <v>47</v>
      </c>
    </row>
    <row r="156" spans="1:6" ht="26.4">
      <c r="B156" s="3" t="s">
        <v>48</v>
      </c>
    </row>
    <row r="157" spans="1:6" ht="90">
      <c r="B157" s="3" t="s">
        <v>157</v>
      </c>
    </row>
    <row r="158" spans="1:6" ht="26.4">
      <c r="B158" s="3" t="s">
        <v>122</v>
      </c>
    </row>
    <row r="159" spans="1:6" ht="79.5" customHeight="1">
      <c r="B159" s="3" t="s">
        <v>158</v>
      </c>
    </row>
    <row r="160" spans="1:6" ht="79.2">
      <c r="B160" s="3" t="s">
        <v>159</v>
      </c>
    </row>
    <row r="161" spans="1:6">
      <c r="C161" s="2" t="s">
        <v>0</v>
      </c>
      <c r="D161" s="4">
        <v>208.87</v>
      </c>
      <c r="F161" s="4">
        <f>D161*E161</f>
        <v>0</v>
      </c>
    </row>
    <row r="163" spans="1:6" ht="52.8">
      <c r="A163" s="2" t="s">
        <v>12</v>
      </c>
      <c r="B163" s="3" t="s">
        <v>138</v>
      </c>
    </row>
    <row r="164" spans="1:6" ht="26.4">
      <c r="B164" s="3" t="s">
        <v>48</v>
      </c>
    </row>
    <row r="165" spans="1:6" ht="90">
      <c r="B165" s="3" t="s">
        <v>160</v>
      </c>
    </row>
    <row r="166" spans="1:6" ht="39.6">
      <c r="B166" s="3" t="s">
        <v>161</v>
      </c>
    </row>
    <row r="167" spans="1:6" ht="79.2">
      <c r="B167" s="3" t="s">
        <v>162</v>
      </c>
    </row>
    <row r="168" spans="1:6" ht="52.8">
      <c r="B168" s="3" t="s">
        <v>163</v>
      </c>
    </row>
    <row r="169" spans="1:6">
      <c r="C169" s="2" t="s">
        <v>0</v>
      </c>
      <c r="D169" s="4">
        <v>37.5</v>
      </c>
      <c r="F169" s="4">
        <f>D169*E169</f>
        <v>0</v>
      </c>
    </row>
    <row r="171" spans="1:6">
      <c r="A171" s="2" t="s">
        <v>18</v>
      </c>
      <c r="B171" s="9" t="s">
        <v>123</v>
      </c>
    </row>
    <row r="172" spans="1:6" ht="39.6">
      <c r="A172" s="2" t="s">
        <v>131</v>
      </c>
      <c r="B172" s="3" t="s">
        <v>124</v>
      </c>
    </row>
    <row r="173" spans="1:6">
      <c r="C173" s="2" t="s">
        <v>0</v>
      </c>
      <c r="D173" s="4">
        <v>46</v>
      </c>
      <c r="F173" s="4">
        <f>D173*E173</f>
        <v>0</v>
      </c>
    </row>
    <row r="174" spans="1:6" ht="105.6">
      <c r="A174" s="2" t="s">
        <v>132</v>
      </c>
      <c r="B174" s="20" t="s">
        <v>164</v>
      </c>
    </row>
    <row r="175" spans="1:6">
      <c r="B175" s="20"/>
      <c r="C175" s="2" t="s">
        <v>0</v>
      </c>
      <c r="D175" s="4">
        <v>46</v>
      </c>
      <c r="F175" s="4">
        <f>D175*E175</f>
        <v>0</v>
      </c>
    </row>
    <row r="176" spans="1:6" ht="79.2">
      <c r="A176" s="2" t="s">
        <v>133</v>
      </c>
      <c r="B176" s="23" t="s">
        <v>165</v>
      </c>
    </row>
    <row r="177" spans="1:6">
      <c r="B177" s="23"/>
      <c r="C177" s="2" t="s">
        <v>0</v>
      </c>
      <c r="D177" s="4">
        <v>46</v>
      </c>
      <c r="F177" s="4">
        <f>D177*E177</f>
        <v>0</v>
      </c>
    </row>
    <row r="178" spans="1:6">
      <c r="A178" s="2" t="s">
        <v>134</v>
      </c>
      <c r="B178" s="3" t="s">
        <v>166</v>
      </c>
    </row>
    <row r="179" spans="1:6">
      <c r="C179" s="2" t="s">
        <v>0</v>
      </c>
      <c r="D179" s="4">
        <v>46</v>
      </c>
      <c r="F179" s="4">
        <f>D179*E179</f>
        <v>0</v>
      </c>
    </row>
    <row r="180" spans="1:6" ht="181.5" customHeight="1">
      <c r="A180" s="2" t="s">
        <v>135</v>
      </c>
      <c r="B180" s="20" t="s">
        <v>167</v>
      </c>
    </row>
    <row r="181" spans="1:6" ht="15" customHeight="1">
      <c r="B181" s="20"/>
      <c r="C181" s="2" t="s">
        <v>0</v>
      </c>
      <c r="D181" s="4">
        <v>46</v>
      </c>
      <c r="F181" s="4">
        <f>D181*E181</f>
        <v>0</v>
      </c>
    </row>
    <row r="182" spans="1:6" ht="105" customHeight="1">
      <c r="A182" s="2" t="s">
        <v>136</v>
      </c>
      <c r="B182" s="20" t="s">
        <v>168</v>
      </c>
    </row>
    <row r="183" spans="1:6">
      <c r="C183" s="2" t="s">
        <v>11</v>
      </c>
      <c r="D183" s="4">
        <v>14.3</v>
      </c>
      <c r="F183" s="4">
        <f>D183*E183</f>
        <v>0</v>
      </c>
    </row>
    <row r="184" spans="1:6" ht="80.25" customHeight="1">
      <c r="A184" s="2" t="s">
        <v>137</v>
      </c>
      <c r="B184" s="20" t="s">
        <v>169</v>
      </c>
    </row>
    <row r="185" spans="1:6">
      <c r="B185" s="21" t="s">
        <v>170</v>
      </c>
      <c r="C185" s="2" t="s">
        <v>11</v>
      </c>
      <c r="D185" s="4">
        <v>14.3</v>
      </c>
      <c r="F185" s="4">
        <f t="shared" ref="F185:F187" si="0">D185*E185</f>
        <v>0</v>
      </c>
    </row>
    <row r="186" spans="1:6">
      <c r="B186" s="22" t="s">
        <v>129</v>
      </c>
      <c r="C186" s="2" t="s">
        <v>11</v>
      </c>
      <c r="D186" s="4">
        <v>19.399999999999999</v>
      </c>
      <c r="F186" s="4">
        <f t="shared" si="0"/>
        <v>0</v>
      </c>
    </row>
    <row r="187" spans="1:6">
      <c r="B187" s="22" t="s">
        <v>130</v>
      </c>
      <c r="C187" s="2" t="s">
        <v>11</v>
      </c>
      <c r="D187" s="4">
        <v>19.399999999999999</v>
      </c>
      <c r="F187" s="4">
        <f t="shared" si="0"/>
        <v>0</v>
      </c>
    </row>
    <row r="189" spans="1:6">
      <c r="A189" s="2" t="s">
        <v>37</v>
      </c>
      <c r="B189" s="9" t="s">
        <v>127</v>
      </c>
    </row>
    <row r="190" spans="1:6">
      <c r="B190" s="3" t="s">
        <v>125</v>
      </c>
    </row>
    <row r="191" spans="1:6" ht="26.4">
      <c r="B191" s="3" t="s">
        <v>122</v>
      </c>
    </row>
    <row r="192" spans="1:6">
      <c r="B192" s="3" t="s">
        <v>125</v>
      </c>
    </row>
    <row r="193" spans="1:6" ht="26.4">
      <c r="B193" s="3" t="s">
        <v>126</v>
      </c>
    </row>
    <row r="194" spans="1:6">
      <c r="B194" s="3" t="s">
        <v>128</v>
      </c>
    </row>
    <row r="195" spans="1:6">
      <c r="C195" s="2" t="s">
        <v>0</v>
      </c>
      <c r="D195" s="4">
        <v>95.6</v>
      </c>
      <c r="F195" s="4">
        <f>D195*E195</f>
        <v>0</v>
      </c>
    </row>
    <row r="197" spans="1:6">
      <c r="A197" s="10"/>
      <c r="B197" s="15" t="s">
        <v>49</v>
      </c>
      <c r="C197" s="12"/>
      <c r="D197" s="13"/>
      <c r="E197" s="13"/>
      <c r="F197" s="14">
        <f>SUM(F122:F196)</f>
        <v>0</v>
      </c>
    </row>
    <row r="203" spans="1:6">
      <c r="A203" s="8" t="s">
        <v>50</v>
      </c>
      <c r="B203" s="9" t="s">
        <v>51</v>
      </c>
    </row>
    <row r="205" spans="1:6" ht="94.5" customHeight="1">
      <c r="B205" s="9" t="s">
        <v>52</v>
      </c>
    </row>
    <row r="206" spans="1:6" ht="52.8">
      <c r="B206" s="9" t="s">
        <v>53</v>
      </c>
    </row>
    <row r="207" spans="1:6">
      <c r="B207" s="9" t="s">
        <v>75</v>
      </c>
    </row>
    <row r="209" spans="1:6" ht="39.6">
      <c r="A209" s="2" t="s">
        <v>1</v>
      </c>
      <c r="B209" s="3" t="s">
        <v>54</v>
      </c>
    </row>
    <row r="210" spans="1:6" ht="26.4">
      <c r="B210" s="3" t="s">
        <v>55</v>
      </c>
    </row>
    <row r="211" spans="1:6">
      <c r="C211" s="2" t="s">
        <v>17</v>
      </c>
      <c r="D211" s="4">
        <v>4</v>
      </c>
      <c r="F211" s="4">
        <f>D211*E211</f>
        <v>0</v>
      </c>
    </row>
    <row r="213" spans="1:6" ht="39.6">
      <c r="A213" s="2" t="s">
        <v>9</v>
      </c>
      <c r="B213" s="3" t="s">
        <v>56</v>
      </c>
    </row>
    <row r="214" spans="1:6" ht="26.4">
      <c r="B214" s="3" t="s">
        <v>57</v>
      </c>
    </row>
    <row r="215" spans="1:6">
      <c r="C215" s="2" t="s">
        <v>17</v>
      </c>
      <c r="D215" s="4">
        <v>1</v>
      </c>
      <c r="F215" s="4">
        <f>D215*E215</f>
        <v>0</v>
      </c>
    </row>
    <row r="217" spans="1:6" ht="39.6">
      <c r="A217" s="2" t="s">
        <v>12</v>
      </c>
      <c r="B217" s="3" t="s">
        <v>59</v>
      </c>
    </row>
    <row r="218" spans="1:6" ht="26.4">
      <c r="B218" s="3" t="s">
        <v>58</v>
      </c>
    </row>
    <row r="219" spans="1:6">
      <c r="C219" s="2" t="s">
        <v>17</v>
      </c>
      <c r="D219" s="4">
        <v>2</v>
      </c>
      <c r="F219" s="4">
        <f>D219*E219</f>
        <v>0</v>
      </c>
    </row>
    <row r="221" spans="1:6" ht="39.6">
      <c r="A221" s="2" t="s">
        <v>18</v>
      </c>
      <c r="B221" s="3" t="s">
        <v>60</v>
      </c>
    </row>
    <row r="222" spans="1:6" ht="26.4">
      <c r="B222" s="3" t="s">
        <v>61</v>
      </c>
    </row>
    <row r="223" spans="1:6">
      <c r="C223" s="2" t="s">
        <v>17</v>
      </c>
      <c r="D223" s="4">
        <v>1</v>
      </c>
      <c r="F223" s="4">
        <f>D223*E223</f>
        <v>0</v>
      </c>
    </row>
    <row r="225" spans="1:6" ht="39.6">
      <c r="A225" s="2" t="s">
        <v>37</v>
      </c>
      <c r="B225" s="3" t="s">
        <v>62</v>
      </c>
    </row>
    <row r="226" spans="1:6" ht="26.4">
      <c r="B226" s="3" t="s">
        <v>63</v>
      </c>
    </row>
    <row r="227" spans="1:6">
      <c r="C227" s="2" t="s">
        <v>17</v>
      </c>
      <c r="D227" s="4">
        <v>2</v>
      </c>
      <c r="F227" s="4">
        <f>D227*E227</f>
        <v>0</v>
      </c>
    </row>
    <row r="229" spans="1:6" ht="39.6">
      <c r="A229" s="2" t="s">
        <v>39</v>
      </c>
      <c r="B229" s="3" t="s">
        <v>64</v>
      </c>
    </row>
    <row r="230" spans="1:6" ht="26.4">
      <c r="B230" s="3" t="s">
        <v>65</v>
      </c>
    </row>
    <row r="231" spans="1:6">
      <c r="C231" s="2" t="s">
        <v>17</v>
      </c>
      <c r="D231" s="4">
        <v>3</v>
      </c>
      <c r="F231" s="4">
        <f>D231*E231</f>
        <v>0</v>
      </c>
    </row>
    <row r="233" spans="1:6" ht="39.6">
      <c r="A233" s="2" t="s">
        <v>66</v>
      </c>
      <c r="B233" s="3" t="s">
        <v>74</v>
      </c>
    </row>
    <row r="234" spans="1:6" ht="26.4">
      <c r="B234" s="3" t="s">
        <v>73</v>
      </c>
    </row>
    <row r="235" spans="1:6">
      <c r="C235" s="2" t="s">
        <v>17</v>
      </c>
      <c r="D235" s="4">
        <v>2</v>
      </c>
      <c r="F235" s="4">
        <f>D235*E235</f>
        <v>0</v>
      </c>
    </row>
    <row r="237" spans="1:6" ht="39.6">
      <c r="A237" s="2" t="s">
        <v>67</v>
      </c>
      <c r="B237" s="3" t="s">
        <v>69</v>
      </c>
    </row>
    <row r="238" spans="1:6" ht="26.4">
      <c r="B238" s="3" t="s">
        <v>70</v>
      </c>
    </row>
    <row r="239" spans="1:6">
      <c r="C239" s="2" t="s">
        <v>17</v>
      </c>
      <c r="D239" s="4">
        <v>1</v>
      </c>
      <c r="F239" s="4">
        <f>D239*E239</f>
        <v>0</v>
      </c>
    </row>
    <row r="241" spans="1:6" ht="26.4">
      <c r="A241" s="2" t="s">
        <v>71</v>
      </c>
      <c r="B241" s="3" t="s">
        <v>85</v>
      </c>
    </row>
    <row r="242" spans="1:6" ht="26.4">
      <c r="B242" s="3" t="s">
        <v>72</v>
      </c>
    </row>
    <row r="243" spans="1:6">
      <c r="C243" s="2" t="s">
        <v>17</v>
      </c>
      <c r="D243" s="4">
        <v>1</v>
      </c>
      <c r="F243" s="4">
        <f>D243*E243</f>
        <v>0</v>
      </c>
    </row>
    <row r="245" spans="1:6" ht="26.4">
      <c r="A245" s="2" t="s">
        <v>76</v>
      </c>
      <c r="B245" s="3" t="s">
        <v>77</v>
      </c>
    </row>
    <row r="246" spans="1:6" ht="26.4">
      <c r="B246" s="3" t="s">
        <v>78</v>
      </c>
    </row>
    <row r="247" spans="1:6">
      <c r="C247" s="2" t="s">
        <v>17</v>
      </c>
      <c r="D247" s="4">
        <v>1</v>
      </c>
      <c r="F247" s="4">
        <f>D247*E247</f>
        <v>0</v>
      </c>
    </row>
    <row r="249" spans="1:6" ht="39.6">
      <c r="A249" s="2" t="s">
        <v>79</v>
      </c>
      <c r="B249" s="3" t="s">
        <v>84</v>
      </c>
    </row>
    <row r="250" spans="1:6" ht="26.4">
      <c r="B250" s="3" t="s">
        <v>81</v>
      </c>
    </row>
    <row r="251" spans="1:6">
      <c r="C251" s="2" t="s">
        <v>17</v>
      </c>
      <c r="D251" s="4">
        <v>1</v>
      </c>
      <c r="F251" s="4">
        <f>D251*E251</f>
        <v>0</v>
      </c>
    </row>
    <row r="253" spans="1:6" ht="26.4">
      <c r="A253" s="2" t="s">
        <v>80</v>
      </c>
      <c r="B253" s="3" t="s">
        <v>83</v>
      </c>
    </row>
    <row r="254" spans="1:6" ht="26.4">
      <c r="B254" s="3" t="s">
        <v>82</v>
      </c>
    </row>
    <row r="255" spans="1:6">
      <c r="C255" s="2" t="s">
        <v>17</v>
      </c>
      <c r="D255" s="4">
        <v>1</v>
      </c>
      <c r="F255" s="4">
        <f>D255*E255</f>
        <v>0</v>
      </c>
    </row>
    <row r="272" spans="1:6">
      <c r="A272" s="10"/>
      <c r="B272" s="15" t="s">
        <v>68</v>
      </c>
      <c r="C272" s="12"/>
      <c r="D272" s="13"/>
      <c r="E272" s="13"/>
      <c r="F272" s="14">
        <f>SUM(F211:F271)</f>
        <v>0</v>
      </c>
    </row>
    <row r="278" spans="1:6">
      <c r="A278" s="8" t="s">
        <v>86</v>
      </c>
      <c r="B278" s="9" t="s">
        <v>87</v>
      </c>
    </row>
    <row r="280" spans="1:6" ht="79.2">
      <c r="A280" s="2" t="s">
        <v>1</v>
      </c>
      <c r="B280" s="3" t="s">
        <v>88</v>
      </c>
    </row>
    <row r="281" spans="1:6" ht="141" customHeight="1">
      <c r="B281" s="3" t="s">
        <v>171</v>
      </c>
    </row>
    <row r="282" spans="1:6" ht="26.4">
      <c r="B282" s="3" t="s">
        <v>91</v>
      </c>
    </row>
    <row r="283" spans="1:6">
      <c r="B283" s="16" t="s">
        <v>89</v>
      </c>
      <c r="C283" s="2" t="s">
        <v>11</v>
      </c>
      <c r="D283" s="4">
        <v>35.700000000000003</v>
      </c>
      <c r="F283" s="4">
        <f t="shared" ref="F283:F285" si="1">D283*E283</f>
        <v>0</v>
      </c>
    </row>
    <row r="284" spans="1:6">
      <c r="B284" s="16" t="s">
        <v>90</v>
      </c>
      <c r="C284" s="2" t="s">
        <v>11</v>
      </c>
      <c r="D284" s="4">
        <v>35.700000000000003</v>
      </c>
      <c r="F284" s="4">
        <f t="shared" si="1"/>
        <v>0</v>
      </c>
    </row>
    <row r="285" spans="1:6">
      <c r="B285" s="16" t="s">
        <v>92</v>
      </c>
      <c r="C285" s="2" t="s">
        <v>0</v>
      </c>
      <c r="D285" s="4">
        <v>7.15</v>
      </c>
      <c r="F285" s="4">
        <f t="shared" si="1"/>
        <v>0</v>
      </c>
    </row>
    <row r="287" spans="1:6" ht="52.8">
      <c r="A287" s="2" t="s">
        <v>9</v>
      </c>
      <c r="B287" s="3" t="s">
        <v>93</v>
      </c>
    </row>
    <row r="288" spans="1:6" ht="39.6">
      <c r="B288" s="3" t="s">
        <v>94</v>
      </c>
    </row>
    <row r="289" spans="1:6">
      <c r="B289" s="3" t="s">
        <v>95</v>
      </c>
    </row>
    <row r="290" spans="1:6">
      <c r="C290" s="2" t="s">
        <v>11</v>
      </c>
      <c r="D290" s="4">
        <v>50.5</v>
      </c>
      <c r="F290" s="4">
        <f t="shared" ref="F290" si="2">D290*E290</f>
        <v>0</v>
      </c>
    </row>
    <row r="292" spans="1:6" ht="79.5" customHeight="1">
      <c r="A292" s="2" t="s">
        <v>12</v>
      </c>
      <c r="B292" s="3" t="s">
        <v>96</v>
      </c>
    </row>
    <row r="293" spans="1:6" ht="52.8">
      <c r="B293" s="3" t="s">
        <v>97</v>
      </c>
    </row>
    <row r="294" spans="1:6">
      <c r="B294" s="16" t="s">
        <v>98</v>
      </c>
      <c r="C294" s="2" t="s">
        <v>11</v>
      </c>
      <c r="D294" s="4">
        <v>31</v>
      </c>
      <c r="F294" s="4">
        <f t="shared" ref="F294" si="3">D294*E294</f>
        <v>0</v>
      </c>
    </row>
    <row r="295" spans="1:6">
      <c r="B295" s="16"/>
    </row>
    <row r="296" spans="1:6" ht="66">
      <c r="A296" s="2" t="s">
        <v>18</v>
      </c>
      <c r="B296" s="3" t="s">
        <v>139</v>
      </c>
    </row>
    <row r="297" spans="1:6" ht="26.4">
      <c r="B297" s="3" t="s">
        <v>140</v>
      </c>
    </row>
    <row r="298" spans="1:6">
      <c r="C298" s="2" t="s">
        <v>11</v>
      </c>
      <c r="D298" s="4">
        <v>18</v>
      </c>
      <c r="F298" s="4">
        <f t="shared" ref="F298" si="4">D298*E298</f>
        <v>0</v>
      </c>
    </row>
    <row r="300" spans="1:6">
      <c r="A300" s="10"/>
      <c r="B300" s="15" t="s">
        <v>99</v>
      </c>
      <c r="C300" s="12"/>
      <c r="D300" s="13"/>
      <c r="E300" s="13"/>
      <c r="F300" s="14">
        <f>SUM(F283:F299)</f>
        <v>0</v>
      </c>
    </row>
    <row r="303" spans="1:6">
      <c r="A303" s="8" t="s">
        <v>100</v>
      </c>
      <c r="B303" s="9" t="s">
        <v>101</v>
      </c>
    </row>
    <row r="305" spans="1:6" ht="53.25" customHeight="1">
      <c r="A305" s="2" t="s">
        <v>1</v>
      </c>
      <c r="B305" s="3" t="s">
        <v>102</v>
      </c>
    </row>
    <row r="306" spans="1:6" ht="105.6">
      <c r="B306" s="3" t="s">
        <v>103</v>
      </c>
    </row>
    <row r="307" spans="1:6">
      <c r="B307" s="3" t="s">
        <v>104</v>
      </c>
      <c r="C307" s="2" t="s">
        <v>17</v>
      </c>
      <c r="D307" s="4">
        <v>4</v>
      </c>
      <c r="F307" s="4">
        <f t="shared" ref="F307" si="5">D307*E307</f>
        <v>0</v>
      </c>
    </row>
    <row r="308" spans="1:6">
      <c r="B308" s="3" t="s">
        <v>105</v>
      </c>
      <c r="C308" s="2" t="s">
        <v>17</v>
      </c>
      <c r="D308" s="4">
        <v>1</v>
      </c>
      <c r="F308" s="4">
        <f t="shared" ref="F308:F318" si="6">D308*E308</f>
        <v>0</v>
      </c>
    </row>
    <row r="309" spans="1:6">
      <c r="B309" s="3" t="s">
        <v>106</v>
      </c>
      <c r="C309" s="2" t="s">
        <v>17</v>
      </c>
      <c r="D309" s="4">
        <v>2</v>
      </c>
      <c r="F309" s="4">
        <f t="shared" si="6"/>
        <v>0</v>
      </c>
    </row>
    <row r="310" spans="1:6">
      <c r="B310" s="3" t="s">
        <v>107</v>
      </c>
      <c r="C310" s="2" t="s">
        <v>17</v>
      </c>
      <c r="D310" s="4">
        <v>1</v>
      </c>
      <c r="F310" s="4">
        <f t="shared" si="6"/>
        <v>0</v>
      </c>
    </row>
    <row r="311" spans="1:6">
      <c r="B311" s="3" t="s">
        <v>108</v>
      </c>
      <c r="C311" s="2" t="s">
        <v>17</v>
      </c>
      <c r="D311" s="4">
        <v>2</v>
      </c>
      <c r="F311" s="4">
        <f t="shared" si="6"/>
        <v>0</v>
      </c>
    </row>
    <row r="312" spans="1:6">
      <c r="B312" s="3" t="s">
        <v>109</v>
      </c>
      <c r="C312" s="2" t="s">
        <v>17</v>
      </c>
      <c r="D312" s="4">
        <v>3</v>
      </c>
      <c r="F312" s="4">
        <f t="shared" si="6"/>
        <v>0</v>
      </c>
    </row>
    <row r="313" spans="1:6">
      <c r="B313" s="3" t="s">
        <v>110</v>
      </c>
      <c r="C313" s="2" t="s">
        <v>17</v>
      </c>
      <c r="D313" s="4">
        <v>2</v>
      </c>
      <c r="F313" s="4">
        <f t="shared" si="6"/>
        <v>0</v>
      </c>
    </row>
    <row r="314" spans="1:6">
      <c r="B314" s="3" t="s">
        <v>111</v>
      </c>
      <c r="C314" s="2" t="s">
        <v>17</v>
      </c>
      <c r="D314" s="4">
        <v>1</v>
      </c>
      <c r="F314" s="4">
        <f t="shared" si="6"/>
        <v>0</v>
      </c>
    </row>
    <row r="315" spans="1:6">
      <c r="B315" s="3" t="s">
        <v>112</v>
      </c>
      <c r="C315" s="2" t="s">
        <v>17</v>
      </c>
      <c r="D315" s="4">
        <v>1</v>
      </c>
      <c r="F315" s="4">
        <f t="shared" si="6"/>
        <v>0</v>
      </c>
    </row>
    <row r="316" spans="1:6">
      <c r="B316" s="3" t="s">
        <v>113</v>
      </c>
      <c r="C316" s="2" t="s">
        <v>17</v>
      </c>
      <c r="D316" s="4">
        <v>1</v>
      </c>
      <c r="F316" s="4">
        <f t="shared" si="6"/>
        <v>0</v>
      </c>
    </row>
    <row r="317" spans="1:6">
      <c r="B317" s="3" t="s">
        <v>114</v>
      </c>
      <c r="C317" s="2" t="s">
        <v>17</v>
      </c>
      <c r="D317" s="4">
        <v>1</v>
      </c>
      <c r="F317" s="4">
        <f t="shared" si="6"/>
        <v>0</v>
      </c>
    </row>
    <row r="318" spans="1:6">
      <c r="B318" s="3" t="s">
        <v>115</v>
      </c>
      <c r="C318" s="2" t="s">
        <v>17</v>
      </c>
      <c r="D318" s="4">
        <v>1</v>
      </c>
      <c r="F318" s="4">
        <f t="shared" si="6"/>
        <v>0</v>
      </c>
    </row>
    <row r="320" spans="1:6">
      <c r="A320" s="10"/>
      <c r="B320" s="15" t="s">
        <v>116</v>
      </c>
      <c r="C320" s="12"/>
      <c r="D320" s="13"/>
      <c r="E320" s="13"/>
      <c r="F320" s="14">
        <f>SUM(F307:F319)</f>
        <v>0</v>
      </c>
    </row>
    <row r="324" spans="1:6">
      <c r="B324" s="9" t="s">
        <v>117</v>
      </c>
    </row>
    <row r="326" spans="1:6">
      <c r="A326" s="8" t="s">
        <v>8</v>
      </c>
      <c r="B326" s="17" t="s">
        <v>7</v>
      </c>
      <c r="C326" s="8"/>
      <c r="D326" s="18"/>
      <c r="E326" s="18"/>
      <c r="F326" s="18">
        <f>F38</f>
        <v>0</v>
      </c>
    </row>
    <row r="327" spans="1:6">
      <c r="C327" s="8"/>
      <c r="D327" s="18"/>
      <c r="E327" s="18"/>
      <c r="F327" s="18"/>
    </row>
    <row r="328" spans="1:6">
      <c r="A328" s="8" t="s">
        <v>23</v>
      </c>
      <c r="B328" s="9" t="s">
        <v>22</v>
      </c>
      <c r="C328" s="8"/>
      <c r="D328" s="18"/>
      <c r="E328" s="18"/>
      <c r="F328" s="18">
        <f>F52</f>
        <v>0</v>
      </c>
    </row>
    <row r="329" spans="1:6">
      <c r="C329" s="8"/>
      <c r="D329" s="18"/>
      <c r="E329" s="18"/>
      <c r="F329" s="18"/>
    </row>
    <row r="330" spans="1:6">
      <c r="A330" s="8" t="s">
        <v>30</v>
      </c>
      <c r="B330" s="9" t="s">
        <v>31</v>
      </c>
      <c r="C330" s="8"/>
      <c r="D330" s="18"/>
      <c r="E330" s="18"/>
      <c r="F330" s="18">
        <f>F143</f>
        <v>0</v>
      </c>
    </row>
    <row r="331" spans="1:6">
      <c r="C331" s="8"/>
      <c r="D331" s="18"/>
      <c r="E331" s="18"/>
      <c r="F331" s="18"/>
    </row>
    <row r="332" spans="1:6">
      <c r="A332" s="8" t="s">
        <v>43</v>
      </c>
      <c r="B332" s="9" t="s">
        <v>44</v>
      </c>
      <c r="C332" s="8"/>
      <c r="D332" s="18"/>
      <c r="E332" s="18"/>
      <c r="F332" s="18">
        <f>F197</f>
        <v>0</v>
      </c>
    </row>
    <row r="333" spans="1:6">
      <c r="C333" s="8"/>
      <c r="D333" s="18"/>
      <c r="E333" s="18"/>
      <c r="F333" s="18"/>
    </row>
    <row r="334" spans="1:6">
      <c r="A334" s="8" t="s">
        <v>50</v>
      </c>
      <c r="B334" s="9" t="s">
        <v>51</v>
      </c>
      <c r="C334" s="8"/>
      <c r="D334" s="18"/>
      <c r="E334" s="18"/>
      <c r="F334" s="18">
        <f>F272</f>
        <v>0</v>
      </c>
    </row>
    <row r="335" spans="1:6">
      <c r="C335" s="8"/>
      <c r="D335" s="18"/>
      <c r="E335" s="18"/>
      <c r="F335" s="18"/>
    </row>
    <row r="336" spans="1:6">
      <c r="A336" s="8" t="s">
        <v>86</v>
      </c>
      <c r="B336" s="9" t="s">
        <v>87</v>
      </c>
      <c r="C336" s="8"/>
      <c r="D336" s="18"/>
      <c r="E336" s="18"/>
      <c r="F336" s="18">
        <f>F300</f>
        <v>0</v>
      </c>
    </row>
    <row r="337" spans="1:8">
      <c r="C337" s="8"/>
      <c r="D337" s="18"/>
      <c r="E337" s="18"/>
      <c r="F337" s="18"/>
    </row>
    <row r="338" spans="1:8">
      <c r="A338" s="8" t="s">
        <v>100</v>
      </c>
      <c r="B338" s="9" t="s">
        <v>101</v>
      </c>
      <c r="C338" s="8"/>
      <c r="D338" s="18"/>
      <c r="E338" s="18"/>
      <c r="F338" s="18">
        <f>F320</f>
        <v>0</v>
      </c>
      <c r="H338" s="24"/>
    </row>
    <row r="339" spans="1:8">
      <c r="C339" s="8"/>
      <c r="D339" s="18"/>
      <c r="E339" s="18"/>
      <c r="F339" s="18"/>
    </row>
    <row r="340" spans="1:8">
      <c r="C340" s="8"/>
      <c r="D340" s="18"/>
      <c r="E340" s="18"/>
      <c r="F340" s="18"/>
    </row>
    <row r="341" spans="1:8">
      <c r="C341" s="8"/>
      <c r="D341" s="18"/>
      <c r="E341" s="18"/>
      <c r="F341" s="18"/>
    </row>
    <row r="342" spans="1:8">
      <c r="C342" s="8"/>
      <c r="D342" s="19" t="s">
        <v>118</v>
      </c>
      <c r="E342" s="18"/>
      <c r="F342" s="18">
        <f>SUM(F326:F339)</f>
        <v>0</v>
      </c>
    </row>
    <row r="343" spans="1:8">
      <c r="C343" s="8"/>
      <c r="D343" s="18"/>
      <c r="E343" s="18"/>
      <c r="F343" s="18"/>
    </row>
    <row r="344" spans="1:8">
      <c r="C344" s="8"/>
      <c r="D344" s="19" t="s">
        <v>119</v>
      </c>
      <c r="E344" s="18"/>
      <c r="F344" s="18">
        <f>F342*0.25</f>
        <v>0</v>
      </c>
    </row>
    <row r="345" spans="1:8">
      <c r="C345" s="8"/>
      <c r="D345" s="18"/>
      <c r="E345" s="18"/>
      <c r="F345" s="18"/>
    </row>
    <row r="346" spans="1:8">
      <c r="C346" s="8"/>
      <c r="D346" s="19" t="s">
        <v>120</v>
      </c>
      <c r="E346" s="18"/>
      <c r="F346" s="18">
        <f>SUM(F342:F344)</f>
        <v>0</v>
      </c>
    </row>
    <row r="349" spans="1:8" ht="14.4">
      <c r="D349" t="s">
        <v>554</v>
      </c>
    </row>
    <row r="350" spans="1:8" ht="14.4">
      <c r="D350" t="s">
        <v>553</v>
      </c>
    </row>
  </sheetData>
  <pageMargins left="0.7" right="0.7" top="0.75" bottom="0.75" header="0.3" footer="0.3"/>
  <pageSetup paperSize="9" orientation="portrait" r:id="rId1"/>
  <headerFooter>
    <oddHeader>&amp;LTRIPICO d.o.o. Ivanec, R.Rajtera 4</oddHeader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571"/>
  <sheetViews>
    <sheetView workbookViewId="0">
      <selection activeCell="D561" sqref="D561"/>
    </sheetView>
  </sheetViews>
  <sheetFormatPr defaultRowHeight="13.2"/>
  <cols>
    <col min="1" max="1" width="1.5546875" style="27" customWidth="1"/>
    <col min="2" max="2" width="18.88671875" style="27" customWidth="1"/>
    <col min="3" max="3" width="12.109375" style="27" customWidth="1"/>
    <col min="4" max="4" width="13.33203125" style="27" customWidth="1"/>
    <col min="5" max="6" width="11" style="27" customWidth="1"/>
    <col min="7" max="7" width="9.44140625" style="27" customWidth="1"/>
    <col min="8" max="8" width="8.44140625" style="27" customWidth="1"/>
    <col min="9" max="9" width="10.6640625" style="27" customWidth="1"/>
    <col min="10" max="10" width="3.6640625" style="27" customWidth="1"/>
    <col min="11" max="257" width="9.109375" style="27"/>
    <col min="258" max="258" width="18.88671875" style="27" customWidth="1"/>
    <col min="259" max="259" width="12.109375" style="27" customWidth="1"/>
    <col min="260" max="260" width="13.33203125" style="27" customWidth="1"/>
    <col min="261" max="261" width="12.88671875" style="27" customWidth="1"/>
    <col min="262" max="262" width="11" style="27" customWidth="1"/>
    <col min="263" max="263" width="9.44140625" style="27" customWidth="1"/>
    <col min="264" max="264" width="9.88671875" style="27" customWidth="1"/>
    <col min="265" max="265" width="10.6640625" style="27" customWidth="1"/>
    <col min="266" max="266" width="3.6640625" style="27" customWidth="1"/>
    <col min="267" max="513" width="9.109375" style="27"/>
    <col min="514" max="514" width="18.88671875" style="27" customWidth="1"/>
    <col min="515" max="515" width="12.109375" style="27" customWidth="1"/>
    <col min="516" max="516" width="13.33203125" style="27" customWidth="1"/>
    <col min="517" max="517" width="12.88671875" style="27" customWidth="1"/>
    <col min="518" max="518" width="11" style="27" customWidth="1"/>
    <col min="519" max="519" width="9.44140625" style="27" customWidth="1"/>
    <col min="520" max="520" width="9.88671875" style="27" customWidth="1"/>
    <col min="521" max="521" width="10.6640625" style="27" customWidth="1"/>
    <col min="522" max="522" width="3.6640625" style="27" customWidth="1"/>
    <col min="523" max="769" width="9.109375" style="27"/>
    <col min="770" max="770" width="18.88671875" style="27" customWidth="1"/>
    <col min="771" max="771" width="12.109375" style="27" customWidth="1"/>
    <col min="772" max="772" width="13.33203125" style="27" customWidth="1"/>
    <col min="773" max="773" width="12.88671875" style="27" customWidth="1"/>
    <col min="774" max="774" width="11" style="27" customWidth="1"/>
    <col min="775" max="775" width="9.44140625" style="27" customWidth="1"/>
    <col min="776" max="776" width="9.88671875" style="27" customWidth="1"/>
    <col min="777" max="777" width="10.6640625" style="27" customWidth="1"/>
    <col min="778" max="778" width="3.6640625" style="27" customWidth="1"/>
    <col min="779" max="1025" width="9.109375" style="27"/>
    <col min="1026" max="1026" width="18.88671875" style="27" customWidth="1"/>
    <col min="1027" max="1027" width="12.109375" style="27" customWidth="1"/>
    <col min="1028" max="1028" width="13.33203125" style="27" customWidth="1"/>
    <col min="1029" max="1029" width="12.88671875" style="27" customWidth="1"/>
    <col min="1030" max="1030" width="11" style="27" customWidth="1"/>
    <col min="1031" max="1031" width="9.44140625" style="27" customWidth="1"/>
    <col min="1032" max="1032" width="9.88671875" style="27" customWidth="1"/>
    <col min="1033" max="1033" width="10.6640625" style="27" customWidth="1"/>
    <col min="1034" max="1034" width="3.6640625" style="27" customWidth="1"/>
    <col min="1035" max="1281" width="9.109375" style="27"/>
    <col min="1282" max="1282" width="18.88671875" style="27" customWidth="1"/>
    <col min="1283" max="1283" width="12.109375" style="27" customWidth="1"/>
    <col min="1284" max="1284" width="13.33203125" style="27" customWidth="1"/>
    <col min="1285" max="1285" width="12.88671875" style="27" customWidth="1"/>
    <col min="1286" max="1286" width="11" style="27" customWidth="1"/>
    <col min="1287" max="1287" width="9.44140625" style="27" customWidth="1"/>
    <col min="1288" max="1288" width="9.88671875" style="27" customWidth="1"/>
    <col min="1289" max="1289" width="10.6640625" style="27" customWidth="1"/>
    <col min="1290" max="1290" width="3.6640625" style="27" customWidth="1"/>
    <col min="1291" max="1537" width="9.109375" style="27"/>
    <col min="1538" max="1538" width="18.88671875" style="27" customWidth="1"/>
    <col min="1539" max="1539" width="12.109375" style="27" customWidth="1"/>
    <col min="1540" max="1540" width="13.33203125" style="27" customWidth="1"/>
    <col min="1541" max="1541" width="12.88671875" style="27" customWidth="1"/>
    <col min="1542" max="1542" width="11" style="27" customWidth="1"/>
    <col min="1543" max="1543" width="9.44140625" style="27" customWidth="1"/>
    <col min="1544" max="1544" width="9.88671875" style="27" customWidth="1"/>
    <col min="1545" max="1545" width="10.6640625" style="27" customWidth="1"/>
    <col min="1546" max="1546" width="3.6640625" style="27" customWidth="1"/>
    <col min="1547" max="1793" width="9.109375" style="27"/>
    <col min="1794" max="1794" width="18.88671875" style="27" customWidth="1"/>
    <col min="1795" max="1795" width="12.109375" style="27" customWidth="1"/>
    <col min="1796" max="1796" width="13.33203125" style="27" customWidth="1"/>
    <col min="1797" max="1797" width="12.88671875" style="27" customWidth="1"/>
    <col min="1798" max="1798" width="11" style="27" customWidth="1"/>
    <col min="1799" max="1799" width="9.44140625" style="27" customWidth="1"/>
    <col min="1800" max="1800" width="9.88671875" style="27" customWidth="1"/>
    <col min="1801" max="1801" width="10.6640625" style="27" customWidth="1"/>
    <col min="1802" max="1802" width="3.6640625" style="27" customWidth="1"/>
    <col min="1803" max="2049" width="9.109375" style="27"/>
    <col min="2050" max="2050" width="18.88671875" style="27" customWidth="1"/>
    <col min="2051" max="2051" width="12.109375" style="27" customWidth="1"/>
    <col min="2052" max="2052" width="13.33203125" style="27" customWidth="1"/>
    <col min="2053" max="2053" width="12.88671875" style="27" customWidth="1"/>
    <col min="2054" max="2054" width="11" style="27" customWidth="1"/>
    <col min="2055" max="2055" width="9.44140625" style="27" customWidth="1"/>
    <col min="2056" max="2056" width="9.88671875" style="27" customWidth="1"/>
    <col min="2057" max="2057" width="10.6640625" style="27" customWidth="1"/>
    <col min="2058" max="2058" width="3.6640625" style="27" customWidth="1"/>
    <col min="2059" max="2305" width="9.109375" style="27"/>
    <col min="2306" max="2306" width="18.88671875" style="27" customWidth="1"/>
    <col min="2307" max="2307" width="12.109375" style="27" customWidth="1"/>
    <col min="2308" max="2308" width="13.33203125" style="27" customWidth="1"/>
    <col min="2309" max="2309" width="12.88671875" style="27" customWidth="1"/>
    <col min="2310" max="2310" width="11" style="27" customWidth="1"/>
    <col min="2311" max="2311" width="9.44140625" style="27" customWidth="1"/>
    <col min="2312" max="2312" width="9.88671875" style="27" customWidth="1"/>
    <col min="2313" max="2313" width="10.6640625" style="27" customWidth="1"/>
    <col min="2314" max="2314" width="3.6640625" style="27" customWidth="1"/>
    <col min="2315" max="2561" width="9.109375" style="27"/>
    <col min="2562" max="2562" width="18.88671875" style="27" customWidth="1"/>
    <col min="2563" max="2563" width="12.109375" style="27" customWidth="1"/>
    <col min="2564" max="2564" width="13.33203125" style="27" customWidth="1"/>
    <col min="2565" max="2565" width="12.88671875" style="27" customWidth="1"/>
    <col min="2566" max="2566" width="11" style="27" customWidth="1"/>
    <col min="2567" max="2567" width="9.44140625" style="27" customWidth="1"/>
    <col min="2568" max="2568" width="9.88671875" style="27" customWidth="1"/>
    <col min="2569" max="2569" width="10.6640625" style="27" customWidth="1"/>
    <col min="2570" max="2570" width="3.6640625" style="27" customWidth="1"/>
    <col min="2571" max="2817" width="9.109375" style="27"/>
    <col min="2818" max="2818" width="18.88671875" style="27" customWidth="1"/>
    <col min="2819" max="2819" width="12.109375" style="27" customWidth="1"/>
    <col min="2820" max="2820" width="13.33203125" style="27" customWidth="1"/>
    <col min="2821" max="2821" width="12.88671875" style="27" customWidth="1"/>
    <col min="2822" max="2822" width="11" style="27" customWidth="1"/>
    <col min="2823" max="2823" width="9.44140625" style="27" customWidth="1"/>
    <col min="2824" max="2824" width="9.88671875" style="27" customWidth="1"/>
    <col min="2825" max="2825" width="10.6640625" style="27" customWidth="1"/>
    <col min="2826" max="2826" width="3.6640625" style="27" customWidth="1"/>
    <col min="2827" max="3073" width="9.109375" style="27"/>
    <col min="3074" max="3074" width="18.88671875" style="27" customWidth="1"/>
    <col min="3075" max="3075" width="12.109375" style="27" customWidth="1"/>
    <col min="3076" max="3076" width="13.33203125" style="27" customWidth="1"/>
    <col min="3077" max="3077" width="12.88671875" style="27" customWidth="1"/>
    <col min="3078" max="3078" width="11" style="27" customWidth="1"/>
    <col min="3079" max="3079" width="9.44140625" style="27" customWidth="1"/>
    <col min="3080" max="3080" width="9.88671875" style="27" customWidth="1"/>
    <col min="3081" max="3081" width="10.6640625" style="27" customWidth="1"/>
    <col min="3082" max="3082" width="3.6640625" style="27" customWidth="1"/>
    <col min="3083" max="3329" width="9.109375" style="27"/>
    <col min="3330" max="3330" width="18.88671875" style="27" customWidth="1"/>
    <col min="3331" max="3331" width="12.109375" style="27" customWidth="1"/>
    <col min="3332" max="3332" width="13.33203125" style="27" customWidth="1"/>
    <col min="3333" max="3333" width="12.88671875" style="27" customWidth="1"/>
    <col min="3334" max="3334" width="11" style="27" customWidth="1"/>
    <col min="3335" max="3335" width="9.44140625" style="27" customWidth="1"/>
    <col min="3336" max="3336" width="9.88671875" style="27" customWidth="1"/>
    <col min="3337" max="3337" width="10.6640625" style="27" customWidth="1"/>
    <col min="3338" max="3338" width="3.6640625" style="27" customWidth="1"/>
    <col min="3339" max="3585" width="9.109375" style="27"/>
    <col min="3586" max="3586" width="18.88671875" style="27" customWidth="1"/>
    <col min="3587" max="3587" width="12.109375" style="27" customWidth="1"/>
    <col min="3588" max="3588" width="13.33203125" style="27" customWidth="1"/>
    <col min="3589" max="3589" width="12.88671875" style="27" customWidth="1"/>
    <col min="3590" max="3590" width="11" style="27" customWidth="1"/>
    <col min="3591" max="3591" width="9.44140625" style="27" customWidth="1"/>
    <col min="3592" max="3592" width="9.88671875" style="27" customWidth="1"/>
    <col min="3593" max="3593" width="10.6640625" style="27" customWidth="1"/>
    <col min="3594" max="3594" width="3.6640625" style="27" customWidth="1"/>
    <col min="3595" max="3841" width="9.109375" style="27"/>
    <col min="3842" max="3842" width="18.88671875" style="27" customWidth="1"/>
    <col min="3843" max="3843" width="12.109375" style="27" customWidth="1"/>
    <col min="3844" max="3844" width="13.33203125" style="27" customWidth="1"/>
    <col min="3845" max="3845" width="12.88671875" style="27" customWidth="1"/>
    <col min="3846" max="3846" width="11" style="27" customWidth="1"/>
    <col min="3847" max="3847" width="9.44140625" style="27" customWidth="1"/>
    <col min="3848" max="3848" width="9.88671875" style="27" customWidth="1"/>
    <col min="3849" max="3849" width="10.6640625" style="27" customWidth="1"/>
    <col min="3850" max="3850" width="3.6640625" style="27" customWidth="1"/>
    <col min="3851" max="4097" width="9.109375" style="27"/>
    <col min="4098" max="4098" width="18.88671875" style="27" customWidth="1"/>
    <col min="4099" max="4099" width="12.109375" style="27" customWidth="1"/>
    <col min="4100" max="4100" width="13.33203125" style="27" customWidth="1"/>
    <col min="4101" max="4101" width="12.88671875" style="27" customWidth="1"/>
    <col min="4102" max="4102" width="11" style="27" customWidth="1"/>
    <col min="4103" max="4103" width="9.44140625" style="27" customWidth="1"/>
    <col min="4104" max="4104" width="9.88671875" style="27" customWidth="1"/>
    <col min="4105" max="4105" width="10.6640625" style="27" customWidth="1"/>
    <col min="4106" max="4106" width="3.6640625" style="27" customWidth="1"/>
    <col min="4107" max="4353" width="9.109375" style="27"/>
    <col min="4354" max="4354" width="18.88671875" style="27" customWidth="1"/>
    <col min="4355" max="4355" width="12.109375" style="27" customWidth="1"/>
    <col min="4356" max="4356" width="13.33203125" style="27" customWidth="1"/>
    <col min="4357" max="4357" width="12.88671875" style="27" customWidth="1"/>
    <col min="4358" max="4358" width="11" style="27" customWidth="1"/>
    <col min="4359" max="4359" width="9.44140625" style="27" customWidth="1"/>
    <col min="4360" max="4360" width="9.88671875" style="27" customWidth="1"/>
    <col min="4361" max="4361" width="10.6640625" style="27" customWidth="1"/>
    <col min="4362" max="4362" width="3.6640625" style="27" customWidth="1"/>
    <col min="4363" max="4609" width="9.109375" style="27"/>
    <col min="4610" max="4610" width="18.88671875" style="27" customWidth="1"/>
    <col min="4611" max="4611" width="12.109375" style="27" customWidth="1"/>
    <col min="4612" max="4612" width="13.33203125" style="27" customWidth="1"/>
    <col min="4613" max="4613" width="12.88671875" style="27" customWidth="1"/>
    <col min="4614" max="4614" width="11" style="27" customWidth="1"/>
    <col min="4615" max="4615" width="9.44140625" style="27" customWidth="1"/>
    <col min="4616" max="4616" width="9.88671875" style="27" customWidth="1"/>
    <col min="4617" max="4617" width="10.6640625" style="27" customWidth="1"/>
    <col min="4618" max="4618" width="3.6640625" style="27" customWidth="1"/>
    <col min="4619" max="4865" width="9.109375" style="27"/>
    <col min="4866" max="4866" width="18.88671875" style="27" customWidth="1"/>
    <col min="4867" max="4867" width="12.109375" style="27" customWidth="1"/>
    <col min="4868" max="4868" width="13.33203125" style="27" customWidth="1"/>
    <col min="4869" max="4869" width="12.88671875" style="27" customWidth="1"/>
    <col min="4870" max="4870" width="11" style="27" customWidth="1"/>
    <col min="4871" max="4871" width="9.44140625" style="27" customWidth="1"/>
    <col min="4872" max="4872" width="9.88671875" style="27" customWidth="1"/>
    <col min="4873" max="4873" width="10.6640625" style="27" customWidth="1"/>
    <col min="4874" max="4874" width="3.6640625" style="27" customWidth="1"/>
    <col min="4875" max="5121" width="9.109375" style="27"/>
    <col min="5122" max="5122" width="18.88671875" style="27" customWidth="1"/>
    <col min="5123" max="5123" width="12.109375" style="27" customWidth="1"/>
    <col min="5124" max="5124" width="13.33203125" style="27" customWidth="1"/>
    <col min="5125" max="5125" width="12.88671875" style="27" customWidth="1"/>
    <col min="5126" max="5126" width="11" style="27" customWidth="1"/>
    <col min="5127" max="5127" width="9.44140625" style="27" customWidth="1"/>
    <col min="5128" max="5128" width="9.88671875" style="27" customWidth="1"/>
    <col min="5129" max="5129" width="10.6640625" style="27" customWidth="1"/>
    <col min="5130" max="5130" width="3.6640625" style="27" customWidth="1"/>
    <col min="5131" max="5377" width="9.109375" style="27"/>
    <col min="5378" max="5378" width="18.88671875" style="27" customWidth="1"/>
    <col min="5379" max="5379" width="12.109375" style="27" customWidth="1"/>
    <col min="5380" max="5380" width="13.33203125" style="27" customWidth="1"/>
    <col min="5381" max="5381" width="12.88671875" style="27" customWidth="1"/>
    <col min="5382" max="5382" width="11" style="27" customWidth="1"/>
    <col min="5383" max="5383" width="9.44140625" style="27" customWidth="1"/>
    <col min="5384" max="5384" width="9.88671875" style="27" customWidth="1"/>
    <col min="5385" max="5385" width="10.6640625" style="27" customWidth="1"/>
    <col min="5386" max="5386" width="3.6640625" style="27" customWidth="1"/>
    <col min="5387" max="5633" width="9.109375" style="27"/>
    <col min="5634" max="5634" width="18.88671875" style="27" customWidth="1"/>
    <col min="5635" max="5635" width="12.109375" style="27" customWidth="1"/>
    <col min="5636" max="5636" width="13.33203125" style="27" customWidth="1"/>
    <col min="5637" max="5637" width="12.88671875" style="27" customWidth="1"/>
    <col min="5638" max="5638" width="11" style="27" customWidth="1"/>
    <col min="5639" max="5639" width="9.44140625" style="27" customWidth="1"/>
    <col min="5640" max="5640" width="9.88671875" style="27" customWidth="1"/>
    <col min="5641" max="5641" width="10.6640625" style="27" customWidth="1"/>
    <col min="5642" max="5642" width="3.6640625" style="27" customWidth="1"/>
    <col min="5643" max="5889" width="9.109375" style="27"/>
    <col min="5890" max="5890" width="18.88671875" style="27" customWidth="1"/>
    <col min="5891" max="5891" width="12.109375" style="27" customWidth="1"/>
    <col min="5892" max="5892" width="13.33203125" style="27" customWidth="1"/>
    <col min="5893" max="5893" width="12.88671875" style="27" customWidth="1"/>
    <col min="5894" max="5894" width="11" style="27" customWidth="1"/>
    <col min="5895" max="5895" width="9.44140625" style="27" customWidth="1"/>
    <col min="5896" max="5896" width="9.88671875" style="27" customWidth="1"/>
    <col min="5897" max="5897" width="10.6640625" style="27" customWidth="1"/>
    <col min="5898" max="5898" width="3.6640625" style="27" customWidth="1"/>
    <col min="5899" max="6145" width="9.109375" style="27"/>
    <col min="6146" max="6146" width="18.88671875" style="27" customWidth="1"/>
    <col min="6147" max="6147" width="12.109375" style="27" customWidth="1"/>
    <col min="6148" max="6148" width="13.33203125" style="27" customWidth="1"/>
    <col min="6149" max="6149" width="12.88671875" style="27" customWidth="1"/>
    <col min="6150" max="6150" width="11" style="27" customWidth="1"/>
    <col min="6151" max="6151" width="9.44140625" style="27" customWidth="1"/>
    <col min="6152" max="6152" width="9.88671875" style="27" customWidth="1"/>
    <col min="6153" max="6153" width="10.6640625" style="27" customWidth="1"/>
    <col min="6154" max="6154" width="3.6640625" style="27" customWidth="1"/>
    <col min="6155" max="6401" width="9.109375" style="27"/>
    <col min="6402" max="6402" width="18.88671875" style="27" customWidth="1"/>
    <col min="6403" max="6403" width="12.109375" style="27" customWidth="1"/>
    <col min="6404" max="6404" width="13.33203125" style="27" customWidth="1"/>
    <col min="6405" max="6405" width="12.88671875" style="27" customWidth="1"/>
    <col min="6406" max="6406" width="11" style="27" customWidth="1"/>
    <col min="6407" max="6407" width="9.44140625" style="27" customWidth="1"/>
    <col min="6408" max="6408" width="9.88671875" style="27" customWidth="1"/>
    <col min="6409" max="6409" width="10.6640625" style="27" customWidth="1"/>
    <col min="6410" max="6410" width="3.6640625" style="27" customWidth="1"/>
    <col min="6411" max="6657" width="9.109375" style="27"/>
    <col min="6658" max="6658" width="18.88671875" style="27" customWidth="1"/>
    <col min="6659" max="6659" width="12.109375" style="27" customWidth="1"/>
    <col min="6660" max="6660" width="13.33203125" style="27" customWidth="1"/>
    <col min="6661" max="6661" width="12.88671875" style="27" customWidth="1"/>
    <col min="6662" max="6662" width="11" style="27" customWidth="1"/>
    <col min="6663" max="6663" width="9.44140625" style="27" customWidth="1"/>
    <col min="6664" max="6664" width="9.88671875" style="27" customWidth="1"/>
    <col min="6665" max="6665" width="10.6640625" style="27" customWidth="1"/>
    <col min="6666" max="6666" width="3.6640625" style="27" customWidth="1"/>
    <col min="6667" max="6913" width="9.109375" style="27"/>
    <col min="6914" max="6914" width="18.88671875" style="27" customWidth="1"/>
    <col min="6915" max="6915" width="12.109375" style="27" customWidth="1"/>
    <col min="6916" max="6916" width="13.33203125" style="27" customWidth="1"/>
    <col min="6917" max="6917" width="12.88671875" style="27" customWidth="1"/>
    <col min="6918" max="6918" width="11" style="27" customWidth="1"/>
    <col min="6919" max="6919" width="9.44140625" style="27" customWidth="1"/>
    <col min="6920" max="6920" width="9.88671875" style="27" customWidth="1"/>
    <col min="6921" max="6921" width="10.6640625" style="27" customWidth="1"/>
    <col min="6922" max="6922" width="3.6640625" style="27" customWidth="1"/>
    <col min="6923" max="7169" width="9.109375" style="27"/>
    <col min="7170" max="7170" width="18.88671875" style="27" customWidth="1"/>
    <col min="7171" max="7171" width="12.109375" style="27" customWidth="1"/>
    <col min="7172" max="7172" width="13.33203125" style="27" customWidth="1"/>
    <col min="7173" max="7173" width="12.88671875" style="27" customWidth="1"/>
    <col min="7174" max="7174" width="11" style="27" customWidth="1"/>
    <col min="7175" max="7175" width="9.44140625" style="27" customWidth="1"/>
    <col min="7176" max="7176" width="9.88671875" style="27" customWidth="1"/>
    <col min="7177" max="7177" width="10.6640625" style="27" customWidth="1"/>
    <col min="7178" max="7178" width="3.6640625" style="27" customWidth="1"/>
    <col min="7179" max="7425" width="9.109375" style="27"/>
    <col min="7426" max="7426" width="18.88671875" style="27" customWidth="1"/>
    <col min="7427" max="7427" width="12.109375" style="27" customWidth="1"/>
    <col min="7428" max="7428" width="13.33203125" style="27" customWidth="1"/>
    <col min="7429" max="7429" width="12.88671875" style="27" customWidth="1"/>
    <col min="7430" max="7430" width="11" style="27" customWidth="1"/>
    <col min="7431" max="7431" width="9.44140625" style="27" customWidth="1"/>
    <col min="7432" max="7432" width="9.88671875" style="27" customWidth="1"/>
    <col min="7433" max="7433" width="10.6640625" style="27" customWidth="1"/>
    <col min="7434" max="7434" width="3.6640625" style="27" customWidth="1"/>
    <col min="7435" max="7681" width="9.109375" style="27"/>
    <col min="7682" max="7682" width="18.88671875" style="27" customWidth="1"/>
    <col min="7683" max="7683" width="12.109375" style="27" customWidth="1"/>
    <col min="7684" max="7684" width="13.33203125" style="27" customWidth="1"/>
    <col min="7685" max="7685" width="12.88671875" style="27" customWidth="1"/>
    <col min="7686" max="7686" width="11" style="27" customWidth="1"/>
    <col min="7687" max="7687" width="9.44140625" style="27" customWidth="1"/>
    <col min="7688" max="7688" width="9.88671875" style="27" customWidth="1"/>
    <col min="7689" max="7689" width="10.6640625" style="27" customWidth="1"/>
    <col min="7690" max="7690" width="3.6640625" style="27" customWidth="1"/>
    <col min="7691" max="7937" width="9.109375" style="27"/>
    <col min="7938" max="7938" width="18.88671875" style="27" customWidth="1"/>
    <col min="7939" max="7939" width="12.109375" style="27" customWidth="1"/>
    <col min="7940" max="7940" width="13.33203125" style="27" customWidth="1"/>
    <col min="7941" max="7941" width="12.88671875" style="27" customWidth="1"/>
    <col min="7942" max="7942" width="11" style="27" customWidth="1"/>
    <col min="7943" max="7943" width="9.44140625" style="27" customWidth="1"/>
    <col min="7944" max="7944" width="9.88671875" style="27" customWidth="1"/>
    <col min="7945" max="7945" width="10.6640625" style="27" customWidth="1"/>
    <col min="7946" max="7946" width="3.6640625" style="27" customWidth="1"/>
    <col min="7947" max="8193" width="9.109375" style="27"/>
    <col min="8194" max="8194" width="18.88671875" style="27" customWidth="1"/>
    <col min="8195" max="8195" width="12.109375" style="27" customWidth="1"/>
    <col min="8196" max="8196" width="13.33203125" style="27" customWidth="1"/>
    <col min="8197" max="8197" width="12.88671875" style="27" customWidth="1"/>
    <col min="8198" max="8198" width="11" style="27" customWidth="1"/>
    <col min="8199" max="8199" width="9.44140625" style="27" customWidth="1"/>
    <col min="8200" max="8200" width="9.88671875" style="27" customWidth="1"/>
    <col min="8201" max="8201" width="10.6640625" style="27" customWidth="1"/>
    <col min="8202" max="8202" width="3.6640625" style="27" customWidth="1"/>
    <col min="8203" max="8449" width="9.109375" style="27"/>
    <col min="8450" max="8450" width="18.88671875" style="27" customWidth="1"/>
    <col min="8451" max="8451" width="12.109375" style="27" customWidth="1"/>
    <col min="8452" max="8452" width="13.33203125" style="27" customWidth="1"/>
    <col min="8453" max="8453" width="12.88671875" style="27" customWidth="1"/>
    <col min="8454" max="8454" width="11" style="27" customWidth="1"/>
    <col min="8455" max="8455" width="9.44140625" style="27" customWidth="1"/>
    <col min="8456" max="8456" width="9.88671875" style="27" customWidth="1"/>
    <col min="8457" max="8457" width="10.6640625" style="27" customWidth="1"/>
    <col min="8458" max="8458" width="3.6640625" style="27" customWidth="1"/>
    <col min="8459" max="8705" width="9.109375" style="27"/>
    <col min="8706" max="8706" width="18.88671875" style="27" customWidth="1"/>
    <col min="8707" max="8707" width="12.109375" style="27" customWidth="1"/>
    <col min="8708" max="8708" width="13.33203125" style="27" customWidth="1"/>
    <col min="8709" max="8709" width="12.88671875" style="27" customWidth="1"/>
    <col min="8710" max="8710" width="11" style="27" customWidth="1"/>
    <col min="8711" max="8711" width="9.44140625" style="27" customWidth="1"/>
    <col min="8712" max="8712" width="9.88671875" style="27" customWidth="1"/>
    <col min="8713" max="8713" width="10.6640625" style="27" customWidth="1"/>
    <col min="8714" max="8714" width="3.6640625" style="27" customWidth="1"/>
    <col min="8715" max="8961" width="9.109375" style="27"/>
    <col min="8962" max="8962" width="18.88671875" style="27" customWidth="1"/>
    <col min="8963" max="8963" width="12.109375" style="27" customWidth="1"/>
    <col min="8964" max="8964" width="13.33203125" style="27" customWidth="1"/>
    <col min="8965" max="8965" width="12.88671875" style="27" customWidth="1"/>
    <col min="8966" max="8966" width="11" style="27" customWidth="1"/>
    <col min="8967" max="8967" width="9.44140625" style="27" customWidth="1"/>
    <col min="8968" max="8968" width="9.88671875" style="27" customWidth="1"/>
    <col min="8969" max="8969" width="10.6640625" style="27" customWidth="1"/>
    <col min="8970" max="8970" width="3.6640625" style="27" customWidth="1"/>
    <col min="8971" max="9217" width="9.109375" style="27"/>
    <col min="9218" max="9218" width="18.88671875" style="27" customWidth="1"/>
    <col min="9219" max="9219" width="12.109375" style="27" customWidth="1"/>
    <col min="9220" max="9220" width="13.33203125" style="27" customWidth="1"/>
    <col min="9221" max="9221" width="12.88671875" style="27" customWidth="1"/>
    <col min="9222" max="9222" width="11" style="27" customWidth="1"/>
    <col min="9223" max="9223" width="9.44140625" style="27" customWidth="1"/>
    <col min="9224" max="9224" width="9.88671875" style="27" customWidth="1"/>
    <col min="9225" max="9225" width="10.6640625" style="27" customWidth="1"/>
    <col min="9226" max="9226" width="3.6640625" style="27" customWidth="1"/>
    <col min="9227" max="9473" width="9.109375" style="27"/>
    <col min="9474" max="9474" width="18.88671875" style="27" customWidth="1"/>
    <col min="9475" max="9475" width="12.109375" style="27" customWidth="1"/>
    <col min="9476" max="9476" width="13.33203125" style="27" customWidth="1"/>
    <col min="9477" max="9477" width="12.88671875" style="27" customWidth="1"/>
    <col min="9478" max="9478" width="11" style="27" customWidth="1"/>
    <col min="9479" max="9479" width="9.44140625" style="27" customWidth="1"/>
    <col min="9480" max="9480" width="9.88671875" style="27" customWidth="1"/>
    <col min="9481" max="9481" width="10.6640625" style="27" customWidth="1"/>
    <col min="9482" max="9482" width="3.6640625" style="27" customWidth="1"/>
    <col min="9483" max="9729" width="9.109375" style="27"/>
    <col min="9730" max="9730" width="18.88671875" style="27" customWidth="1"/>
    <col min="9731" max="9731" width="12.109375" style="27" customWidth="1"/>
    <col min="9732" max="9732" width="13.33203125" style="27" customWidth="1"/>
    <col min="9733" max="9733" width="12.88671875" style="27" customWidth="1"/>
    <col min="9734" max="9734" width="11" style="27" customWidth="1"/>
    <col min="9735" max="9735" width="9.44140625" style="27" customWidth="1"/>
    <col min="9736" max="9736" width="9.88671875" style="27" customWidth="1"/>
    <col min="9737" max="9737" width="10.6640625" style="27" customWidth="1"/>
    <col min="9738" max="9738" width="3.6640625" style="27" customWidth="1"/>
    <col min="9739" max="9985" width="9.109375" style="27"/>
    <col min="9986" max="9986" width="18.88671875" style="27" customWidth="1"/>
    <col min="9987" max="9987" width="12.109375" style="27" customWidth="1"/>
    <col min="9988" max="9988" width="13.33203125" style="27" customWidth="1"/>
    <col min="9989" max="9989" width="12.88671875" style="27" customWidth="1"/>
    <col min="9990" max="9990" width="11" style="27" customWidth="1"/>
    <col min="9991" max="9991" width="9.44140625" style="27" customWidth="1"/>
    <col min="9992" max="9992" width="9.88671875" style="27" customWidth="1"/>
    <col min="9993" max="9993" width="10.6640625" style="27" customWidth="1"/>
    <col min="9994" max="9994" width="3.6640625" style="27" customWidth="1"/>
    <col min="9995" max="10241" width="9.109375" style="27"/>
    <col min="10242" max="10242" width="18.88671875" style="27" customWidth="1"/>
    <col min="10243" max="10243" width="12.109375" style="27" customWidth="1"/>
    <col min="10244" max="10244" width="13.33203125" style="27" customWidth="1"/>
    <col min="10245" max="10245" width="12.88671875" style="27" customWidth="1"/>
    <col min="10246" max="10246" width="11" style="27" customWidth="1"/>
    <col min="10247" max="10247" width="9.44140625" style="27" customWidth="1"/>
    <col min="10248" max="10248" width="9.88671875" style="27" customWidth="1"/>
    <col min="10249" max="10249" width="10.6640625" style="27" customWidth="1"/>
    <col min="10250" max="10250" width="3.6640625" style="27" customWidth="1"/>
    <col min="10251" max="10497" width="9.109375" style="27"/>
    <col min="10498" max="10498" width="18.88671875" style="27" customWidth="1"/>
    <col min="10499" max="10499" width="12.109375" style="27" customWidth="1"/>
    <col min="10500" max="10500" width="13.33203125" style="27" customWidth="1"/>
    <col min="10501" max="10501" width="12.88671875" style="27" customWidth="1"/>
    <col min="10502" max="10502" width="11" style="27" customWidth="1"/>
    <col min="10503" max="10503" width="9.44140625" style="27" customWidth="1"/>
    <col min="10504" max="10504" width="9.88671875" style="27" customWidth="1"/>
    <col min="10505" max="10505" width="10.6640625" style="27" customWidth="1"/>
    <col min="10506" max="10506" width="3.6640625" style="27" customWidth="1"/>
    <col min="10507" max="10753" width="9.109375" style="27"/>
    <col min="10754" max="10754" width="18.88671875" style="27" customWidth="1"/>
    <col min="10755" max="10755" width="12.109375" style="27" customWidth="1"/>
    <col min="10756" max="10756" width="13.33203125" style="27" customWidth="1"/>
    <col min="10757" max="10757" width="12.88671875" style="27" customWidth="1"/>
    <col min="10758" max="10758" width="11" style="27" customWidth="1"/>
    <col min="10759" max="10759" width="9.44140625" style="27" customWidth="1"/>
    <col min="10760" max="10760" width="9.88671875" style="27" customWidth="1"/>
    <col min="10761" max="10761" width="10.6640625" style="27" customWidth="1"/>
    <col min="10762" max="10762" width="3.6640625" style="27" customWidth="1"/>
    <col min="10763" max="11009" width="9.109375" style="27"/>
    <col min="11010" max="11010" width="18.88671875" style="27" customWidth="1"/>
    <col min="11011" max="11011" width="12.109375" style="27" customWidth="1"/>
    <col min="11012" max="11012" width="13.33203125" style="27" customWidth="1"/>
    <col min="11013" max="11013" width="12.88671875" style="27" customWidth="1"/>
    <col min="11014" max="11014" width="11" style="27" customWidth="1"/>
    <col min="11015" max="11015" width="9.44140625" style="27" customWidth="1"/>
    <col min="11016" max="11016" width="9.88671875" style="27" customWidth="1"/>
    <col min="11017" max="11017" width="10.6640625" style="27" customWidth="1"/>
    <col min="11018" max="11018" width="3.6640625" style="27" customWidth="1"/>
    <col min="11019" max="11265" width="9.109375" style="27"/>
    <col min="11266" max="11266" width="18.88671875" style="27" customWidth="1"/>
    <col min="11267" max="11267" width="12.109375" style="27" customWidth="1"/>
    <col min="11268" max="11268" width="13.33203125" style="27" customWidth="1"/>
    <col min="11269" max="11269" width="12.88671875" style="27" customWidth="1"/>
    <col min="11270" max="11270" width="11" style="27" customWidth="1"/>
    <col min="11271" max="11271" width="9.44140625" style="27" customWidth="1"/>
    <col min="11272" max="11272" width="9.88671875" style="27" customWidth="1"/>
    <col min="11273" max="11273" width="10.6640625" style="27" customWidth="1"/>
    <col min="11274" max="11274" width="3.6640625" style="27" customWidth="1"/>
    <col min="11275" max="11521" width="9.109375" style="27"/>
    <col min="11522" max="11522" width="18.88671875" style="27" customWidth="1"/>
    <col min="11523" max="11523" width="12.109375" style="27" customWidth="1"/>
    <col min="11524" max="11524" width="13.33203125" style="27" customWidth="1"/>
    <col min="11525" max="11525" width="12.88671875" style="27" customWidth="1"/>
    <col min="11526" max="11526" width="11" style="27" customWidth="1"/>
    <col min="11527" max="11527" width="9.44140625" style="27" customWidth="1"/>
    <col min="11528" max="11528" width="9.88671875" style="27" customWidth="1"/>
    <col min="11529" max="11529" width="10.6640625" style="27" customWidth="1"/>
    <col min="11530" max="11530" width="3.6640625" style="27" customWidth="1"/>
    <col min="11531" max="11777" width="9.109375" style="27"/>
    <col min="11778" max="11778" width="18.88671875" style="27" customWidth="1"/>
    <col min="11779" max="11779" width="12.109375" style="27" customWidth="1"/>
    <col min="11780" max="11780" width="13.33203125" style="27" customWidth="1"/>
    <col min="11781" max="11781" width="12.88671875" style="27" customWidth="1"/>
    <col min="11782" max="11782" width="11" style="27" customWidth="1"/>
    <col min="11783" max="11783" width="9.44140625" style="27" customWidth="1"/>
    <col min="11784" max="11784" width="9.88671875" style="27" customWidth="1"/>
    <col min="11785" max="11785" width="10.6640625" style="27" customWidth="1"/>
    <col min="11786" max="11786" width="3.6640625" style="27" customWidth="1"/>
    <col min="11787" max="12033" width="9.109375" style="27"/>
    <col min="12034" max="12034" width="18.88671875" style="27" customWidth="1"/>
    <col min="12035" max="12035" width="12.109375" style="27" customWidth="1"/>
    <col min="12036" max="12036" width="13.33203125" style="27" customWidth="1"/>
    <col min="12037" max="12037" width="12.88671875" style="27" customWidth="1"/>
    <col min="12038" max="12038" width="11" style="27" customWidth="1"/>
    <col min="12039" max="12039" width="9.44140625" style="27" customWidth="1"/>
    <col min="12040" max="12040" width="9.88671875" style="27" customWidth="1"/>
    <col min="12041" max="12041" width="10.6640625" style="27" customWidth="1"/>
    <col min="12042" max="12042" width="3.6640625" style="27" customWidth="1"/>
    <col min="12043" max="12289" width="9.109375" style="27"/>
    <col min="12290" max="12290" width="18.88671875" style="27" customWidth="1"/>
    <col min="12291" max="12291" width="12.109375" style="27" customWidth="1"/>
    <col min="12292" max="12292" width="13.33203125" style="27" customWidth="1"/>
    <col min="12293" max="12293" width="12.88671875" style="27" customWidth="1"/>
    <col min="12294" max="12294" width="11" style="27" customWidth="1"/>
    <col min="12295" max="12295" width="9.44140625" style="27" customWidth="1"/>
    <col min="12296" max="12296" width="9.88671875" style="27" customWidth="1"/>
    <col min="12297" max="12297" width="10.6640625" style="27" customWidth="1"/>
    <col min="12298" max="12298" width="3.6640625" style="27" customWidth="1"/>
    <col min="12299" max="12545" width="9.109375" style="27"/>
    <col min="12546" max="12546" width="18.88671875" style="27" customWidth="1"/>
    <col min="12547" max="12547" width="12.109375" style="27" customWidth="1"/>
    <col min="12548" max="12548" width="13.33203125" style="27" customWidth="1"/>
    <col min="12549" max="12549" width="12.88671875" style="27" customWidth="1"/>
    <col min="12550" max="12550" width="11" style="27" customWidth="1"/>
    <col min="12551" max="12551" width="9.44140625" style="27" customWidth="1"/>
    <col min="12552" max="12552" width="9.88671875" style="27" customWidth="1"/>
    <col min="12553" max="12553" width="10.6640625" style="27" customWidth="1"/>
    <col min="12554" max="12554" width="3.6640625" style="27" customWidth="1"/>
    <col min="12555" max="12801" width="9.109375" style="27"/>
    <col min="12802" max="12802" width="18.88671875" style="27" customWidth="1"/>
    <col min="12803" max="12803" width="12.109375" style="27" customWidth="1"/>
    <col min="12804" max="12804" width="13.33203125" style="27" customWidth="1"/>
    <col min="12805" max="12805" width="12.88671875" style="27" customWidth="1"/>
    <col min="12806" max="12806" width="11" style="27" customWidth="1"/>
    <col min="12807" max="12807" width="9.44140625" style="27" customWidth="1"/>
    <col min="12808" max="12808" width="9.88671875" style="27" customWidth="1"/>
    <col min="12809" max="12809" width="10.6640625" style="27" customWidth="1"/>
    <col min="12810" max="12810" width="3.6640625" style="27" customWidth="1"/>
    <col min="12811" max="13057" width="9.109375" style="27"/>
    <col min="13058" max="13058" width="18.88671875" style="27" customWidth="1"/>
    <col min="13059" max="13059" width="12.109375" style="27" customWidth="1"/>
    <col min="13060" max="13060" width="13.33203125" style="27" customWidth="1"/>
    <col min="13061" max="13061" width="12.88671875" style="27" customWidth="1"/>
    <col min="13062" max="13062" width="11" style="27" customWidth="1"/>
    <col min="13063" max="13063" width="9.44140625" style="27" customWidth="1"/>
    <col min="13064" max="13064" width="9.88671875" style="27" customWidth="1"/>
    <col min="13065" max="13065" width="10.6640625" style="27" customWidth="1"/>
    <col min="13066" max="13066" width="3.6640625" style="27" customWidth="1"/>
    <col min="13067" max="13313" width="9.109375" style="27"/>
    <col min="13314" max="13314" width="18.88671875" style="27" customWidth="1"/>
    <col min="13315" max="13315" width="12.109375" style="27" customWidth="1"/>
    <col min="13316" max="13316" width="13.33203125" style="27" customWidth="1"/>
    <col min="13317" max="13317" width="12.88671875" style="27" customWidth="1"/>
    <col min="13318" max="13318" width="11" style="27" customWidth="1"/>
    <col min="13319" max="13319" width="9.44140625" style="27" customWidth="1"/>
    <col min="13320" max="13320" width="9.88671875" style="27" customWidth="1"/>
    <col min="13321" max="13321" width="10.6640625" style="27" customWidth="1"/>
    <col min="13322" max="13322" width="3.6640625" style="27" customWidth="1"/>
    <col min="13323" max="13569" width="9.109375" style="27"/>
    <col min="13570" max="13570" width="18.88671875" style="27" customWidth="1"/>
    <col min="13571" max="13571" width="12.109375" style="27" customWidth="1"/>
    <col min="13572" max="13572" width="13.33203125" style="27" customWidth="1"/>
    <col min="13573" max="13573" width="12.88671875" style="27" customWidth="1"/>
    <col min="13574" max="13574" width="11" style="27" customWidth="1"/>
    <col min="13575" max="13575" width="9.44140625" style="27" customWidth="1"/>
    <col min="13576" max="13576" width="9.88671875" style="27" customWidth="1"/>
    <col min="13577" max="13577" width="10.6640625" style="27" customWidth="1"/>
    <col min="13578" max="13578" width="3.6640625" style="27" customWidth="1"/>
    <col min="13579" max="13825" width="9.109375" style="27"/>
    <col min="13826" max="13826" width="18.88671875" style="27" customWidth="1"/>
    <col min="13827" max="13827" width="12.109375" style="27" customWidth="1"/>
    <col min="13828" max="13828" width="13.33203125" style="27" customWidth="1"/>
    <col min="13829" max="13829" width="12.88671875" style="27" customWidth="1"/>
    <col min="13830" max="13830" width="11" style="27" customWidth="1"/>
    <col min="13831" max="13831" width="9.44140625" style="27" customWidth="1"/>
    <col min="13832" max="13832" width="9.88671875" style="27" customWidth="1"/>
    <col min="13833" max="13833" width="10.6640625" style="27" customWidth="1"/>
    <col min="13834" max="13834" width="3.6640625" style="27" customWidth="1"/>
    <col min="13835" max="14081" width="9.109375" style="27"/>
    <col min="14082" max="14082" width="18.88671875" style="27" customWidth="1"/>
    <col min="14083" max="14083" width="12.109375" style="27" customWidth="1"/>
    <col min="14084" max="14084" width="13.33203125" style="27" customWidth="1"/>
    <col min="14085" max="14085" width="12.88671875" style="27" customWidth="1"/>
    <col min="14086" max="14086" width="11" style="27" customWidth="1"/>
    <col min="14087" max="14087" width="9.44140625" style="27" customWidth="1"/>
    <col min="14088" max="14088" width="9.88671875" style="27" customWidth="1"/>
    <col min="14089" max="14089" width="10.6640625" style="27" customWidth="1"/>
    <col min="14090" max="14090" width="3.6640625" style="27" customWidth="1"/>
    <col min="14091" max="14337" width="9.109375" style="27"/>
    <col min="14338" max="14338" width="18.88671875" style="27" customWidth="1"/>
    <col min="14339" max="14339" width="12.109375" style="27" customWidth="1"/>
    <col min="14340" max="14340" width="13.33203125" style="27" customWidth="1"/>
    <col min="14341" max="14341" width="12.88671875" style="27" customWidth="1"/>
    <col min="14342" max="14342" width="11" style="27" customWidth="1"/>
    <col min="14343" max="14343" width="9.44140625" style="27" customWidth="1"/>
    <col min="14344" max="14344" width="9.88671875" style="27" customWidth="1"/>
    <col min="14345" max="14345" width="10.6640625" style="27" customWidth="1"/>
    <col min="14346" max="14346" width="3.6640625" style="27" customWidth="1"/>
    <col min="14347" max="14593" width="9.109375" style="27"/>
    <col min="14594" max="14594" width="18.88671875" style="27" customWidth="1"/>
    <col min="14595" max="14595" width="12.109375" style="27" customWidth="1"/>
    <col min="14596" max="14596" width="13.33203125" style="27" customWidth="1"/>
    <col min="14597" max="14597" width="12.88671875" style="27" customWidth="1"/>
    <col min="14598" max="14598" width="11" style="27" customWidth="1"/>
    <col min="14599" max="14599" width="9.44140625" style="27" customWidth="1"/>
    <col min="14600" max="14600" width="9.88671875" style="27" customWidth="1"/>
    <col min="14601" max="14601" width="10.6640625" style="27" customWidth="1"/>
    <col min="14602" max="14602" width="3.6640625" style="27" customWidth="1"/>
    <col min="14603" max="14849" width="9.109375" style="27"/>
    <col min="14850" max="14850" width="18.88671875" style="27" customWidth="1"/>
    <col min="14851" max="14851" width="12.109375" style="27" customWidth="1"/>
    <col min="14852" max="14852" width="13.33203125" style="27" customWidth="1"/>
    <col min="14853" max="14853" width="12.88671875" style="27" customWidth="1"/>
    <col min="14854" max="14854" width="11" style="27" customWidth="1"/>
    <col min="14855" max="14855" width="9.44140625" style="27" customWidth="1"/>
    <col min="14856" max="14856" width="9.88671875" style="27" customWidth="1"/>
    <col min="14857" max="14857" width="10.6640625" style="27" customWidth="1"/>
    <col min="14858" max="14858" width="3.6640625" style="27" customWidth="1"/>
    <col min="14859" max="15105" width="9.109375" style="27"/>
    <col min="15106" max="15106" width="18.88671875" style="27" customWidth="1"/>
    <col min="15107" max="15107" width="12.109375" style="27" customWidth="1"/>
    <col min="15108" max="15108" width="13.33203125" style="27" customWidth="1"/>
    <col min="15109" max="15109" width="12.88671875" style="27" customWidth="1"/>
    <col min="15110" max="15110" width="11" style="27" customWidth="1"/>
    <col min="15111" max="15111" width="9.44140625" style="27" customWidth="1"/>
    <col min="15112" max="15112" width="9.88671875" style="27" customWidth="1"/>
    <col min="15113" max="15113" width="10.6640625" style="27" customWidth="1"/>
    <col min="15114" max="15114" width="3.6640625" style="27" customWidth="1"/>
    <col min="15115" max="15361" width="9.109375" style="27"/>
    <col min="15362" max="15362" width="18.88671875" style="27" customWidth="1"/>
    <col min="15363" max="15363" width="12.109375" style="27" customWidth="1"/>
    <col min="15364" max="15364" width="13.33203125" style="27" customWidth="1"/>
    <col min="15365" max="15365" width="12.88671875" style="27" customWidth="1"/>
    <col min="15366" max="15366" width="11" style="27" customWidth="1"/>
    <col min="15367" max="15367" width="9.44140625" style="27" customWidth="1"/>
    <col min="15368" max="15368" width="9.88671875" style="27" customWidth="1"/>
    <col min="15369" max="15369" width="10.6640625" style="27" customWidth="1"/>
    <col min="15370" max="15370" width="3.6640625" style="27" customWidth="1"/>
    <col min="15371" max="15617" width="9.109375" style="27"/>
    <col min="15618" max="15618" width="18.88671875" style="27" customWidth="1"/>
    <col min="15619" max="15619" width="12.109375" style="27" customWidth="1"/>
    <col min="15620" max="15620" width="13.33203125" style="27" customWidth="1"/>
    <col min="15621" max="15621" width="12.88671875" style="27" customWidth="1"/>
    <col min="15622" max="15622" width="11" style="27" customWidth="1"/>
    <col min="15623" max="15623" width="9.44140625" style="27" customWidth="1"/>
    <col min="15624" max="15624" width="9.88671875" style="27" customWidth="1"/>
    <col min="15625" max="15625" width="10.6640625" style="27" customWidth="1"/>
    <col min="15626" max="15626" width="3.6640625" style="27" customWidth="1"/>
    <col min="15627" max="15873" width="9.109375" style="27"/>
    <col min="15874" max="15874" width="18.88671875" style="27" customWidth="1"/>
    <col min="15875" max="15875" width="12.109375" style="27" customWidth="1"/>
    <col min="15876" max="15876" width="13.33203125" style="27" customWidth="1"/>
    <col min="15877" max="15877" width="12.88671875" style="27" customWidth="1"/>
    <col min="15878" max="15878" width="11" style="27" customWidth="1"/>
    <col min="15879" max="15879" width="9.44140625" style="27" customWidth="1"/>
    <col min="15880" max="15880" width="9.88671875" style="27" customWidth="1"/>
    <col min="15881" max="15881" width="10.6640625" style="27" customWidth="1"/>
    <col min="15882" max="15882" width="3.6640625" style="27" customWidth="1"/>
    <col min="15883" max="16129" width="9.109375" style="27"/>
    <col min="16130" max="16130" width="18.88671875" style="27" customWidth="1"/>
    <col min="16131" max="16131" width="12.109375" style="27" customWidth="1"/>
    <col min="16132" max="16132" width="13.33203125" style="27" customWidth="1"/>
    <col min="16133" max="16133" width="12.88671875" style="27" customWidth="1"/>
    <col min="16134" max="16134" width="11" style="27" customWidth="1"/>
    <col min="16135" max="16135" width="9.44140625" style="27" customWidth="1"/>
    <col min="16136" max="16136" width="9.88671875" style="27" customWidth="1"/>
    <col min="16137" max="16137" width="10.6640625" style="27" customWidth="1"/>
    <col min="16138" max="16138" width="3.6640625" style="27" customWidth="1"/>
    <col min="16139" max="16384" width="9.109375" style="27"/>
  </cols>
  <sheetData>
    <row r="1" spans="2:8" ht="33">
      <c r="B1" s="25"/>
      <c r="C1" s="25"/>
      <c r="D1" s="25"/>
      <c r="E1" s="25"/>
      <c r="F1" s="26"/>
      <c r="G1" s="26"/>
      <c r="H1" s="26"/>
    </row>
    <row r="2" spans="2:8">
      <c r="B2" s="26"/>
      <c r="C2" s="26"/>
      <c r="D2" s="26"/>
      <c r="E2" s="26"/>
      <c r="F2" s="26"/>
      <c r="G2" s="26"/>
      <c r="H2" s="26"/>
    </row>
    <row r="3" spans="2:8" ht="16.2">
      <c r="B3" s="256"/>
      <c r="C3" s="256"/>
      <c r="D3" s="256"/>
      <c r="E3" s="28"/>
      <c r="F3" s="26"/>
      <c r="G3" s="26"/>
      <c r="H3" s="26"/>
    </row>
    <row r="4" spans="2:8" ht="16.2">
      <c r="B4" s="256"/>
      <c r="C4" s="256"/>
      <c r="D4" s="256"/>
      <c r="E4" s="28"/>
      <c r="F4" s="26"/>
      <c r="G4" s="26"/>
      <c r="H4" s="26"/>
    </row>
    <row r="5" spans="2:8" ht="16.2">
      <c r="B5" s="256"/>
      <c r="C5" s="256"/>
      <c r="D5" s="256"/>
      <c r="E5" s="28"/>
      <c r="F5" s="26"/>
      <c r="G5" s="26"/>
      <c r="H5" s="26"/>
    </row>
    <row r="6" spans="2:8">
      <c r="B6" s="29"/>
      <c r="C6" s="29"/>
      <c r="D6" s="29"/>
      <c r="E6" s="26"/>
      <c r="F6" s="26"/>
      <c r="G6" s="26"/>
      <c r="H6" s="26"/>
    </row>
    <row r="7" spans="2:8" ht="13.8">
      <c r="B7" s="29" t="s">
        <v>173</v>
      </c>
      <c r="C7" s="30" t="s">
        <v>174</v>
      </c>
      <c r="D7" s="31"/>
      <c r="E7" s="32"/>
      <c r="F7" s="33"/>
      <c r="G7" s="29"/>
      <c r="H7" s="29"/>
    </row>
    <row r="8" spans="2:8" ht="13.8">
      <c r="B8" s="29"/>
      <c r="C8" s="30" t="s">
        <v>175</v>
      </c>
      <c r="D8" s="31"/>
      <c r="E8" s="32"/>
      <c r="F8" s="33"/>
      <c r="G8" s="29"/>
      <c r="H8" s="29"/>
    </row>
    <row r="9" spans="2:8" ht="13.8">
      <c r="B9" s="29"/>
      <c r="C9" s="29"/>
      <c r="D9" s="31"/>
      <c r="E9" s="32"/>
      <c r="F9" s="33"/>
      <c r="G9" s="29"/>
      <c r="H9" s="29"/>
    </row>
    <row r="10" spans="2:8" ht="13.8">
      <c r="B10" s="34" t="s">
        <v>176</v>
      </c>
      <c r="C10" s="35" t="s">
        <v>177</v>
      </c>
      <c r="D10" s="31"/>
      <c r="E10" s="36"/>
      <c r="F10" s="37"/>
      <c r="G10" s="29"/>
      <c r="H10" s="29"/>
    </row>
    <row r="11" spans="2:8" ht="13.8">
      <c r="B11" s="34"/>
      <c r="C11" s="29"/>
      <c r="D11" s="31"/>
      <c r="E11" s="36"/>
      <c r="F11" s="37"/>
      <c r="G11" s="29"/>
      <c r="H11" s="29"/>
    </row>
    <row r="12" spans="2:8" ht="13.8">
      <c r="B12" s="29" t="s">
        <v>178</v>
      </c>
      <c r="C12" s="30" t="s">
        <v>179</v>
      </c>
      <c r="D12" s="31"/>
      <c r="E12" s="32"/>
      <c r="F12" s="33"/>
      <c r="G12" s="29"/>
      <c r="H12" s="29"/>
    </row>
    <row r="13" spans="2:8" ht="13.8">
      <c r="B13" s="29"/>
      <c r="C13" s="29"/>
      <c r="D13" s="31"/>
      <c r="E13" s="32"/>
      <c r="F13" s="33"/>
      <c r="G13" s="29"/>
      <c r="H13" s="29"/>
    </row>
    <row r="14" spans="2:8" ht="13.8">
      <c r="B14" s="29" t="s">
        <v>180</v>
      </c>
      <c r="C14" s="30" t="s">
        <v>181</v>
      </c>
      <c r="D14" s="38"/>
      <c r="E14" s="38"/>
      <c r="F14" s="38"/>
      <c r="G14" s="29"/>
      <c r="H14" s="29"/>
    </row>
    <row r="15" spans="2:8" ht="13.8">
      <c r="B15" s="29"/>
      <c r="C15" s="30" t="s">
        <v>182</v>
      </c>
      <c r="D15" s="33"/>
      <c r="E15" s="33"/>
      <c r="F15" s="33"/>
      <c r="G15" s="29"/>
      <c r="H15" s="29"/>
    </row>
    <row r="16" spans="2:8" ht="13.8">
      <c r="B16" s="29"/>
      <c r="C16" s="29"/>
      <c r="D16" s="32"/>
      <c r="E16" s="31"/>
      <c r="F16" s="33"/>
      <c r="G16" s="29"/>
      <c r="H16" s="39"/>
    </row>
    <row r="17" spans="2:12" ht="13.8">
      <c r="B17" s="29" t="s">
        <v>183</v>
      </c>
      <c r="C17" s="40" t="s">
        <v>184</v>
      </c>
      <c r="D17" s="31"/>
      <c r="E17" s="32"/>
      <c r="G17" s="39"/>
      <c r="H17" s="39"/>
    </row>
    <row r="18" spans="2:12" ht="13.8">
      <c r="B18" s="29"/>
      <c r="C18" s="40"/>
      <c r="D18" s="31"/>
      <c r="E18" s="32"/>
      <c r="G18" s="39"/>
      <c r="H18" s="39"/>
    </row>
    <row r="19" spans="2:12" ht="13.8">
      <c r="B19" s="29" t="s">
        <v>185</v>
      </c>
      <c r="C19" s="40" t="s">
        <v>186</v>
      </c>
      <c r="D19" s="31"/>
      <c r="E19" s="32"/>
      <c r="G19" s="39"/>
      <c r="H19" s="39"/>
    </row>
    <row r="20" spans="2:12" ht="15.6">
      <c r="B20" s="41"/>
      <c r="C20" s="41"/>
      <c r="D20" s="42"/>
      <c r="E20" s="41"/>
      <c r="F20" s="43"/>
      <c r="G20" s="39"/>
      <c r="H20" s="39"/>
    </row>
    <row r="21" spans="2:12" ht="21.6" thickBot="1">
      <c r="B21" s="44"/>
      <c r="C21" s="44"/>
      <c r="D21" s="44"/>
      <c r="E21" s="44"/>
      <c r="F21" s="44"/>
      <c r="G21" s="44"/>
      <c r="H21" s="45"/>
    </row>
    <row r="22" spans="2:12" ht="21.6" thickBot="1">
      <c r="B22" s="46"/>
      <c r="C22" s="47"/>
      <c r="D22" s="47" t="s">
        <v>187</v>
      </c>
      <c r="E22" s="46"/>
      <c r="F22" s="46"/>
      <c r="G22" s="46"/>
      <c r="H22" s="48"/>
    </row>
    <row r="23" spans="2:12" ht="21.6" thickBot="1">
      <c r="B23" s="46"/>
      <c r="C23" s="49"/>
      <c r="D23" s="49" t="s">
        <v>188</v>
      </c>
      <c r="E23" s="46"/>
      <c r="F23" s="46"/>
      <c r="G23" s="46"/>
      <c r="H23" s="48"/>
    </row>
    <row r="24" spans="2:12" ht="21.6" thickBot="1">
      <c r="B24" s="46"/>
      <c r="C24" s="46"/>
      <c r="D24" s="46"/>
      <c r="E24" s="46"/>
      <c r="F24" s="46"/>
      <c r="G24" s="46"/>
      <c r="H24" s="45"/>
    </row>
    <row r="25" spans="2:12">
      <c r="B25" s="29"/>
      <c r="C25" s="29"/>
      <c r="D25" s="50"/>
      <c r="E25" s="51"/>
      <c r="F25" s="29"/>
      <c r="G25" s="29"/>
      <c r="H25" s="29"/>
      <c r="L25" s="27" t="s">
        <v>189</v>
      </c>
    </row>
    <row r="26" spans="2:12">
      <c r="B26" s="29"/>
      <c r="C26" s="29"/>
      <c r="D26" s="51"/>
      <c r="E26" s="51"/>
      <c r="F26" s="29"/>
      <c r="G26" s="29"/>
      <c r="H26" s="29"/>
    </row>
    <row r="27" spans="2:12">
      <c r="B27" s="29"/>
      <c r="C27" s="29"/>
      <c r="D27" s="51"/>
      <c r="E27" s="51"/>
      <c r="F27" s="29"/>
      <c r="G27" s="29"/>
      <c r="H27" s="29"/>
    </row>
    <row r="28" spans="2:12">
      <c r="B28" s="29"/>
      <c r="C28" s="29"/>
      <c r="D28" s="51"/>
      <c r="E28" s="51"/>
      <c r="F28" s="29"/>
      <c r="G28" s="29"/>
      <c r="H28" s="29"/>
    </row>
    <row r="29" spans="2:12">
      <c r="B29" s="29"/>
      <c r="C29" s="29"/>
      <c r="D29" s="51"/>
      <c r="E29" s="51"/>
      <c r="F29" s="29"/>
      <c r="G29" s="29"/>
      <c r="H29" s="29"/>
    </row>
    <row r="30" spans="2:12">
      <c r="B30" s="51" t="s">
        <v>190</v>
      </c>
      <c r="C30" s="26"/>
      <c r="D30" s="29"/>
      <c r="E30" s="29"/>
      <c r="F30" s="51"/>
      <c r="G30" s="29"/>
      <c r="H30" s="29"/>
    </row>
    <row r="31" spans="2:12">
      <c r="B31" s="52" t="s">
        <v>191</v>
      </c>
      <c r="C31" s="26"/>
      <c r="D31" s="29"/>
      <c r="E31" s="29"/>
      <c r="F31" s="51"/>
      <c r="G31" s="29"/>
      <c r="H31" s="29"/>
    </row>
    <row r="32" spans="2:12">
      <c r="B32" s="52"/>
      <c r="C32" s="26"/>
      <c r="D32" s="29"/>
      <c r="E32" s="29"/>
      <c r="F32" s="51"/>
      <c r="G32" s="29"/>
      <c r="H32" s="29"/>
    </row>
    <row r="33" spans="2:8">
      <c r="B33" s="52"/>
      <c r="C33" s="26"/>
      <c r="D33" s="29"/>
      <c r="E33" s="29"/>
      <c r="F33" s="29"/>
      <c r="G33" s="29"/>
      <c r="H33" s="29"/>
    </row>
    <row r="34" spans="2:8">
      <c r="B34" s="51" t="s">
        <v>192</v>
      </c>
      <c r="C34" s="26"/>
      <c r="D34" s="29"/>
      <c r="E34" s="29"/>
      <c r="F34" s="51"/>
      <c r="G34" s="29"/>
      <c r="H34" s="29"/>
    </row>
    <row r="35" spans="2:8">
      <c r="B35" s="52" t="s">
        <v>193</v>
      </c>
      <c r="C35" s="26"/>
      <c r="D35" s="29"/>
      <c r="E35" s="29"/>
      <c r="F35" s="51"/>
      <c r="G35" s="29"/>
      <c r="H35" s="29"/>
    </row>
    <row r="36" spans="2:8">
      <c r="B36" s="52"/>
      <c r="C36" s="26"/>
      <c r="D36" s="29"/>
      <c r="E36" s="29"/>
      <c r="F36" s="29"/>
      <c r="G36" s="29"/>
      <c r="H36" s="29"/>
    </row>
    <row r="37" spans="2:8">
      <c r="B37" s="52"/>
      <c r="C37" s="26"/>
      <c r="D37" s="29"/>
      <c r="E37" s="29"/>
      <c r="F37" s="29"/>
      <c r="G37" s="29"/>
      <c r="H37" s="29"/>
    </row>
    <row r="38" spans="2:8">
      <c r="B38" s="52"/>
      <c r="C38" s="26"/>
      <c r="D38" s="29"/>
      <c r="E38" s="29"/>
      <c r="F38" s="29"/>
      <c r="G38" s="29"/>
      <c r="H38" s="29"/>
    </row>
    <row r="39" spans="2:8">
      <c r="B39" s="51"/>
      <c r="C39" s="26"/>
      <c r="D39" s="29"/>
      <c r="E39" s="53" t="s">
        <v>194</v>
      </c>
      <c r="F39" s="51"/>
      <c r="G39" s="53"/>
      <c r="H39" s="29"/>
    </row>
    <row r="40" spans="2:8">
      <c r="B40" s="52"/>
      <c r="C40" s="26"/>
      <c r="D40" s="29"/>
      <c r="E40" s="52" t="s">
        <v>193</v>
      </c>
      <c r="F40" s="51"/>
      <c r="G40" s="52"/>
      <c r="H40" s="29"/>
    </row>
    <row r="41" spans="2:8">
      <c r="B41" s="52"/>
      <c r="C41" s="26"/>
      <c r="D41" s="29"/>
      <c r="E41" s="29"/>
      <c r="F41" s="51"/>
      <c r="G41" s="52"/>
      <c r="H41" s="29"/>
    </row>
    <row r="42" spans="2:8">
      <c r="B42" s="52"/>
      <c r="C42" s="26"/>
      <c r="D42" s="29"/>
      <c r="E42" s="29"/>
      <c r="F42" s="51"/>
      <c r="G42" s="52"/>
      <c r="H42" s="29"/>
    </row>
    <row r="43" spans="2:8">
      <c r="B43" s="52"/>
      <c r="C43" s="26"/>
      <c r="D43" s="29"/>
      <c r="E43" s="29"/>
      <c r="F43" s="51"/>
      <c r="G43" s="52"/>
      <c r="H43" s="29"/>
    </row>
    <row r="44" spans="2:8">
      <c r="B44" s="52"/>
      <c r="C44" s="26"/>
      <c r="D44" s="29"/>
      <c r="E44" s="29"/>
      <c r="F44" s="51"/>
      <c r="G44" s="52"/>
      <c r="H44" s="29"/>
    </row>
    <row r="45" spans="2:8">
      <c r="B45" s="52"/>
      <c r="C45" s="26"/>
      <c r="D45" s="29"/>
      <c r="E45" s="29"/>
      <c r="F45" s="51"/>
      <c r="G45" s="29"/>
      <c r="H45" s="29"/>
    </row>
    <row r="46" spans="2:8">
      <c r="B46" s="52"/>
      <c r="C46" s="26"/>
      <c r="D46" s="29"/>
      <c r="E46" s="29"/>
      <c r="F46" s="51"/>
      <c r="G46" s="29"/>
      <c r="H46" s="29"/>
    </row>
    <row r="47" spans="2:8">
      <c r="B47" s="52"/>
      <c r="C47" s="26"/>
      <c r="D47" s="29"/>
      <c r="E47" s="29"/>
      <c r="F47" s="51"/>
      <c r="G47" s="29"/>
      <c r="H47" s="29"/>
    </row>
    <row r="48" spans="2:8">
      <c r="B48" s="52"/>
      <c r="C48" s="26"/>
      <c r="D48" s="29"/>
      <c r="E48" s="29"/>
      <c r="F48" s="51"/>
      <c r="G48" s="29"/>
      <c r="H48" s="29"/>
    </row>
    <row r="49" spans="2:8">
      <c r="B49" s="34" t="s">
        <v>195</v>
      </c>
      <c r="C49" s="26"/>
      <c r="D49" s="29"/>
      <c r="E49" s="29"/>
      <c r="F49" s="51"/>
      <c r="G49" s="29"/>
      <c r="H49" s="29"/>
    </row>
    <row r="50" spans="2:8">
      <c r="B50" s="52" t="s">
        <v>196</v>
      </c>
      <c r="C50" s="26"/>
      <c r="D50" s="29"/>
      <c r="E50" s="29"/>
      <c r="F50" s="51"/>
      <c r="G50" s="29"/>
      <c r="H50" s="29"/>
    </row>
    <row r="54" spans="2:8" ht="14.4">
      <c r="B54" s="54" t="s">
        <v>197</v>
      </c>
      <c r="C54" s="55"/>
      <c r="D54" s="56"/>
      <c r="E54" s="57"/>
      <c r="F54" s="58"/>
    </row>
    <row r="55" spans="2:8" ht="14.4">
      <c r="B55" s="59" t="s">
        <v>198</v>
      </c>
      <c r="C55"/>
      <c r="D55" s="57"/>
      <c r="E55" s="57"/>
      <c r="F55" s="58"/>
    </row>
    <row r="56" spans="2:8" ht="14.4">
      <c r="B56" s="59" t="s">
        <v>199</v>
      </c>
      <c r="C56"/>
      <c r="D56" s="57"/>
      <c r="E56" s="57"/>
      <c r="F56" s="58"/>
    </row>
    <row r="57" spans="2:8" ht="14.4">
      <c r="B57" s="59" t="s">
        <v>200</v>
      </c>
      <c r="C57"/>
      <c r="D57" s="57"/>
      <c r="E57" s="57"/>
      <c r="F57" s="58"/>
    </row>
    <row r="58" spans="2:8" ht="14.4">
      <c r="B58" s="59" t="s">
        <v>201</v>
      </c>
      <c r="C58"/>
      <c r="D58" s="57"/>
      <c r="E58" s="57"/>
      <c r="F58" s="58"/>
    </row>
    <row r="59" spans="2:8" ht="14.4">
      <c r="B59" s="59" t="s">
        <v>202</v>
      </c>
      <c r="C59"/>
      <c r="D59" s="57"/>
      <c r="E59" s="57"/>
      <c r="F59" s="58"/>
    </row>
    <row r="60" spans="2:8" ht="14.4">
      <c r="B60" s="59" t="s">
        <v>203</v>
      </c>
      <c r="C60"/>
      <c r="D60" s="57"/>
      <c r="E60" s="57"/>
      <c r="F60" s="58"/>
    </row>
    <row r="61" spans="2:8" ht="14.4">
      <c r="B61" s="59" t="s">
        <v>204</v>
      </c>
      <c r="C61"/>
      <c r="D61" s="57"/>
      <c r="E61" s="57"/>
      <c r="F61" s="58"/>
    </row>
    <row r="62" spans="2:8" ht="14.4">
      <c r="B62" s="59" t="s">
        <v>205</v>
      </c>
      <c r="C62"/>
      <c r="D62" s="57"/>
      <c r="E62" s="57"/>
      <c r="F62" s="58"/>
    </row>
    <row r="63" spans="2:8">
      <c r="B63" s="60" t="s">
        <v>198</v>
      </c>
      <c r="C63" s="60" t="s">
        <v>206</v>
      </c>
      <c r="D63" s="61" t="s">
        <v>207</v>
      </c>
      <c r="E63" s="61" t="s">
        <v>208</v>
      </c>
      <c r="F63" s="62" t="s">
        <v>5</v>
      </c>
    </row>
    <row r="64" spans="2:8">
      <c r="B64" s="63" t="s">
        <v>209</v>
      </c>
      <c r="C64" s="63" t="s">
        <v>210</v>
      </c>
      <c r="D64" s="64">
        <v>60</v>
      </c>
      <c r="E64" s="64"/>
      <c r="F64" s="65">
        <f>D64*E64</f>
        <v>0</v>
      </c>
    </row>
    <row r="65" spans="2:6">
      <c r="B65" s="66"/>
      <c r="C65" s="66"/>
      <c r="D65" s="67"/>
      <c r="E65" s="67"/>
      <c r="F65" s="68"/>
    </row>
    <row r="66" spans="2:6" ht="14.4">
      <c r="B66" s="59" t="s">
        <v>211</v>
      </c>
      <c r="C66"/>
      <c r="D66" s="57"/>
      <c r="E66" s="57"/>
      <c r="F66" s="58"/>
    </row>
    <row r="67" spans="2:6" ht="14.4">
      <c r="B67" s="59" t="s">
        <v>212</v>
      </c>
      <c r="C67"/>
      <c r="D67" s="57"/>
      <c r="E67" s="57"/>
      <c r="F67" s="58"/>
    </row>
    <row r="68" spans="2:6">
      <c r="B68" s="60" t="s">
        <v>198</v>
      </c>
      <c r="C68" s="60" t="s">
        <v>206</v>
      </c>
      <c r="D68" s="61" t="s">
        <v>207</v>
      </c>
      <c r="E68" s="61" t="s">
        <v>208</v>
      </c>
      <c r="F68" s="62" t="s">
        <v>5</v>
      </c>
    </row>
    <row r="69" spans="2:6">
      <c r="B69" s="63" t="s">
        <v>213</v>
      </c>
      <c r="C69" s="63" t="s">
        <v>17</v>
      </c>
      <c r="D69" s="64">
        <v>1</v>
      </c>
      <c r="E69" s="64"/>
      <c r="F69" s="65">
        <f>D69*E69</f>
        <v>0</v>
      </c>
    </row>
    <row r="70" spans="2:6">
      <c r="B70" s="63" t="s">
        <v>214</v>
      </c>
      <c r="C70" s="63" t="s">
        <v>17</v>
      </c>
      <c r="D70" s="64">
        <v>1</v>
      </c>
      <c r="E70" s="64"/>
      <c r="F70" s="65">
        <f>D70*E70</f>
        <v>0</v>
      </c>
    </row>
    <row r="71" spans="2:6">
      <c r="B71" s="63" t="s">
        <v>215</v>
      </c>
      <c r="C71" s="63" t="s">
        <v>17</v>
      </c>
      <c r="D71" s="64">
        <v>1</v>
      </c>
      <c r="E71" s="64"/>
      <c r="F71" s="65">
        <f>D71*E71</f>
        <v>0</v>
      </c>
    </row>
    <row r="72" spans="2:6">
      <c r="B72" s="66"/>
      <c r="C72" s="66"/>
      <c r="D72" s="67"/>
      <c r="E72" s="67"/>
      <c r="F72" s="68"/>
    </row>
    <row r="73" spans="2:6" ht="14.4">
      <c r="B73" s="59" t="s">
        <v>216</v>
      </c>
      <c r="C73"/>
      <c r="D73" s="57"/>
      <c r="E73" s="57"/>
      <c r="F73" s="58"/>
    </row>
    <row r="74" spans="2:6" ht="14.4">
      <c r="B74" s="59" t="s">
        <v>217</v>
      </c>
      <c r="C74"/>
      <c r="D74" s="57"/>
      <c r="E74" s="57"/>
      <c r="F74" s="58"/>
    </row>
    <row r="75" spans="2:6" ht="14.4">
      <c r="B75" s="59" t="s">
        <v>218</v>
      </c>
      <c r="C75"/>
      <c r="D75" s="57"/>
      <c r="E75" s="57"/>
      <c r="F75" s="58"/>
    </row>
    <row r="76" spans="2:6" ht="14.4">
      <c r="B76" s="59" t="s">
        <v>219</v>
      </c>
      <c r="C76"/>
      <c r="D76" s="57"/>
      <c r="E76" s="57"/>
      <c r="F76" s="58"/>
    </row>
    <row r="77" spans="2:6" ht="14.4">
      <c r="B77" s="59" t="s">
        <v>220</v>
      </c>
      <c r="C77"/>
      <c r="D77" s="57"/>
      <c r="E77" s="57"/>
      <c r="F77" s="58"/>
    </row>
    <row r="78" spans="2:6" ht="19.8">
      <c r="B78" s="69" t="s">
        <v>221</v>
      </c>
      <c r="C78"/>
      <c r="D78" s="57"/>
      <c r="E78" s="57"/>
      <c r="F78" s="58"/>
    </row>
    <row r="79" spans="2:6">
      <c r="B79" s="60" t="s">
        <v>198</v>
      </c>
      <c r="C79" s="60" t="s">
        <v>206</v>
      </c>
      <c r="D79" s="61" t="s">
        <v>207</v>
      </c>
      <c r="E79" s="61" t="s">
        <v>208</v>
      </c>
      <c r="F79" s="62" t="s">
        <v>5</v>
      </c>
    </row>
    <row r="80" spans="2:6">
      <c r="B80" s="63" t="s">
        <v>198</v>
      </c>
      <c r="C80" s="63" t="s">
        <v>210</v>
      </c>
      <c r="D80" s="64">
        <v>60</v>
      </c>
      <c r="E80" s="64"/>
      <c r="F80" s="65">
        <f>D80*E80</f>
        <v>0</v>
      </c>
    </row>
    <row r="81" spans="2:6">
      <c r="B81" s="66"/>
      <c r="C81" s="66"/>
      <c r="D81" s="67"/>
      <c r="E81" s="67"/>
      <c r="F81" s="68"/>
    </row>
    <row r="82" spans="2:6" ht="14.4">
      <c r="B82" s="59" t="s">
        <v>222</v>
      </c>
      <c r="C82"/>
      <c r="D82" s="57"/>
      <c r="E82" s="57"/>
      <c r="F82" s="58"/>
    </row>
    <row r="83" spans="2:6" ht="14.4">
      <c r="B83" s="59" t="s">
        <v>223</v>
      </c>
      <c r="C83"/>
      <c r="D83" s="57"/>
      <c r="E83" s="57"/>
      <c r="F83" s="58"/>
    </row>
    <row r="84" spans="2:6">
      <c r="B84" s="70" t="s">
        <v>198</v>
      </c>
      <c r="C84" s="70" t="s">
        <v>206</v>
      </c>
      <c r="D84" s="71" t="s">
        <v>207</v>
      </c>
      <c r="E84" s="71" t="s">
        <v>208</v>
      </c>
      <c r="F84" s="72" t="s">
        <v>5</v>
      </c>
    </row>
    <row r="85" spans="2:6">
      <c r="B85" s="73" t="s">
        <v>224</v>
      </c>
      <c r="C85" s="73" t="s">
        <v>210</v>
      </c>
      <c r="D85" s="74">
        <v>8</v>
      </c>
      <c r="E85" s="74"/>
      <c r="F85" s="75">
        <f>D85*E85</f>
        <v>0</v>
      </c>
    </row>
    <row r="86" spans="2:6">
      <c r="B86" s="73" t="s">
        <v>225</v>
      </c>
      <c r="C86" s="73" t="s">
        <v>210</v>
      </c>
      <c r="D86" s="74">
        <v>5</v>
      </c>
      <c r="E86" s="74"/>
      <c r="F86" s="75">
        <f>D86*E86</f>
        <v>0</v>
      </c>
    </row>
    <row r="87" spans="2:6">
      <c r="B87" s="66"/>
      <c r="C87" s="66"/>
      <c r="D87" s="67"/>
      <c r="E87" s="67"/>
      <c r="F87" s="68"/>
    </row>
    <row r="88" spans="2:6" ht="14.4">
      <c r="B88" s="59" t="s">
        <v>226</v>
      </c>
      <c r="C88"/>
      <c r="D88" s="57"/>
      <c r="E88" s="57"/>
      <c r="F88" s="58"/>
    </row>
    <row r="89" spans="2:6" ht="14.4">
      <c r="B89" s="59" t="s">
        <v>227</v>
      </c>
      <c r="C89"/>
      <c r="D89" s="57"/>
      <c r="E89" s="57"/>
      <c r="F89" s="58"/>
    </row>
    <row r="90" spans="2:6">
      <c r="B90" s="60" t="s">
        <v>198</v>
      </c>
      <c r="C90" s="60" t="s">
        <v>206</v>
      </c>
      <c r="D90" s="61" t="s">
        <v>207</v>
      </c>
      <c r="E90" s="61" t="s">
        <v>208</v>
      </c>
      <c r="F90" s="62" t="s">
        <v>5</v>
      </c>
    </row>
    <row r="91" spans="2:6">
      <c r="B91" s="63" t="s">
        <v>198</v>
      </c>
      <c r="C91" s="63" t="s">
        <v>210</v>
      </c>
      <c r="D91" s="64">
        <v>60</v>
      </c>
      <c r="E91" s="64"/>
      <c r="F91" s="65">
        <f>D91*E91</f>
        <v>0</v>
      </c>
    </row>
    <row r="92" spans="2:6">
      <c r="B92" s="66"/>
      <c r="C92" s="66"/>
      <c r="D92" s="67"/>
      <c r="E92" s="67"/>
      <c r="F92" s="68"/>
    </row>
    <row r="93" spans="2:6" ht="14.4">
      <c r="B93" s="59" t="s">
        <v>228</v>
      </c>
      <c r="C93"/>
      <c r="D93" s="57"/>
      <c r="E93" s="57"/>
      <c r="F93" s="58"/>
    </row>
    <row r="94" spans="2:6" ht="14.4">
      <c r="B94" s="59" t="s">
        <v>229</v>
      </c>
      <c r="C94"/>
      <c r="D94" s="57"/>
      <c r="E94" s="57"/>
      <c r="F94" s="58"/>
    </row>
    <row r="95" spans="2:6" ht="14.4">
      <c r="B95" s="59" t="s">
        <v>230</v>
      </c>
      <c r="C95"/>
      <c r="D95" s="57"/>
      <c r="E95" s="57"/>
      <c r="F95" s="58"/>
    </row>
    <row r="96" spans="2:6" ht="14.4">
      <c r="B96" s="59" t="s">
        <v>231</v>
      </c>
      <c r="C96"/>
      <c r="D96" s="57"/>
      <c r="E96" s="57"/>
      <c r="F96" s="58"/>
    </row>
    <row r="97" spans="2:6">
      <c r="B97" s="60" t="s">
        <v>198</v>
      </c>
      <c r="C97" s="60" t="s">
        <v>206</v>
      </c>
      <c r="D97" s="61" t="s">
        <v>207</v>
      </c>
      <c r="E97" s="61" t="s">
        <v>208</v>
      </c>
      <c r="F97" s="62" t="s">
        <v>5</v>
      </c>
    </row>
    <row r="98" spans="2:6">
      <c r="B98" s="63" t="s">
        <v>232</v>
      </c>
      <c r="C98" s="63" t="s">
        <v>210</v>
      </c>
      <c r="D98" s="64">
        <v>2</v>
      </c>
      <c r="E98" s="64"/>
      <c r="F98" s="65">
        <f>D98*E98</f>
        <v>0</v>
      </c>
    </row>
    <row r="99" spans="2:6">
      <c r="B99" s="66"/>
      <c r="C99" s="66"/>
      <c r="D99" s="67"/>
      <c r="E99" s="67"/>
      <c r="F99" s="68"/>
    </row>
    <row r="100" spans="2:6" ht="14.4">
      <c r="B100" s="59" t="s">
        <v>233</v>
      </c>
      <c r="C100"/>
      <c r="D100" s="57"/>
      <c r="E100" s="57"/>
      <c r="F100" s="58"/>
    </row>
    <row r="101" spans="2:6" ht="14.4">
      <c r="B101" s="59" t="s">
        <v>234</v>
      </c>
      <c r="C101"/>
      <c r="D101" s="57"/>
      <c r="E101" s="57"/>
      <c r="F101" s="58"/>
    </row>
    <row r="102" spans="2:6" ht="14.4">
      <c r="B102" s="59" t="s">
        <v>235</v>
      </c>
      <c r="C102"/>
      <c r="D102" s="57"/>
      <c r="E102" s="57"/>
      <c r="F102" s="58"/>
    </row>
    <row r="103" spans="2:6">
      <c r="B103" s="60" t="s">
        <v>198</v>
      </c>
      <c r="C103" s="60" t="s">
        <v>206</v>
      </c>
      <c r="D103" s="61" t="s">
        <v>207</v>
      </c>
      <c r="E103" s="61" t="s">
        <v>208</v>
      </c>
      <c r="F103" s="62" t="s">
        <v>5</v>
      </c>
    </row>
    <row r="104" spans="2:6">
      <c r="B104" s="63" t="s">
        <v>236</v>
      </c>
      <c r="C104" s="63" t="s">
        <v>17</v>
      </c>
      <c r="D104" s="64">
        <v>1</v>
      </c>
      <c r="E104" s="64"/>
      <c r="F104" s="65">
        <f>D104*E104</f>
        <v>0</v>
      </c>
    </row>
    <row r="105" spans="2:6">
      <c r="B105" s="66"/>
      <c r="C105" s="66"/>
      <c r="D105" s="67"/>
      <c r="E105" s="67"/>
      <c r="F105" s="68"/>
    </row>
    <row r="106" spans="2:6">
      <c r="B106" s="66"/>
      <c r="C106" s="66"/>
      <c r="D106" s="67"/>
      <c r="E106" s="67"/>
      <c r="F106" s="68"/>
    </row>
    <row r="107" spans="2:6">
      <c r="B107" s="66"/>
      <c r="C107" s="66"/>
      <c r="D107" s="67"/>
      <c r="E107" s="67"/>
      <c r="F107" s="68"/>
    </row>
    <row r="108" spans="2:6" ht="14.4">
      <c r="B108" s="59" t="s">
        <v>237</v>
      </c>
      <c r="C108"/>
      <c r="D108" s="57"/>
      <c r="E108" s="57"/>
      <c r="F108" s="58"/>
    </row>
    <row r="109" spans="2:6">
      <c r="B109" s="60" t="s">
        <v>198</v>
      </c>
      <c r="C109" s="60" t="s">
        <v>206</v>
      </c>
      <c r="D109" s="61" t="s">
        <v>207</v>
      </c>
      <c r="E109" s="61" t="s">
        <v>208</v>
      </c>
      <c r="F109" s="62" t="s">
        <v>5</v>
      </c>
    </row>
    <row r="110" spans="2:6">
      <c r="B110" s="63" t="s">
        <v>198</v>
      </c>
      <c r="C110" s="63" t="s">
        <v>238</v>
      </c>
      <c r="D110" s="64">
        <v>1</v>
      </c>
      <c r="E110" s="64"/>
      <c r="F110" s="65">
        <f>D110*E110</f>
        <v>0</v>
      </c>
    </row>
    <row r="111" spans="2:6" ht="14.4">
      <c r="B111" s="59" t="s">
        <v>198</v>
      </c>
      <c r="C111"/>
      <c r="D111" s="57"/>
      <c r="E111" s="57"/>
      <c r="F111" s="58"/>
    </row>
    <row r="112" spans="2:6" ht="14.4">
      <c r="B112" s="76" t="s">
        <v>239</v>
      </c>
      <c r="C112" s="77">
        <f>SUM(F64:F110)</f>
        <v>0</v>
      </c>
      <c r="D112" s="57"/>
      <c r="E112" s="57"/>
      <c r="F112" s="58"/>
    </row>
    <row r="115" spans="2:6" ht="14.4">
      <c r="B115" s="54" t="s">
        <v>240</v>
      </c>
      <c r="C115"/>
      <c r="D115" s="57"/>
      <c r="E115" s="57"/>
      <c r="F115" s="58"/>
    </row>
    <row r="116" spans="2:6" ht="14.4">
      <c r="B116" s="59" t="s">
        <v>198</v>
      </c>
      <c r="C116"/>
      <c r="D116" s="57"/>
      <c r="E116" s="57"/>
      <c r="F116" s="58"/>
    </row>
    <row r="117" spans="2:6" ht="14.4">
      <c r="B117" s="59" t="s">
        <v>241</v>
      </c>
      <c r="C117"/>
      <c r="D117" s="57"/>
      <c r="E117" s="57"/>
      <c r="F117" s="58"/>
    </row>
    <row r="118" spans="2:6" ht="14.4">
      <c r="B118" s="59" t="s">
        <v>242</v>
      </c>
      <c r="C118"/>
      <c r="D118" s="57"/>
      <c r="E118" s="57"/>
      <c r="F118" s="58"/>
    </row>
    <row r="119" spans="2:6" ht="14.4">
      <c r="B119" s="59" t="s">
        <v>243</v>
      </c>
      <c r="C119"/>
      <c r="D119" s="57"/>
      <c r="E119" s="57"/>
      <c r="F119" s="58"/>
    </row>
    <row r="120" spans="2:6">
      <c r="B120" s="60" t="s">
        <v>198</v>
      </c>
      <c r="C120" s="60" t="s">
        <v>206</v>
      </c>
      <c r="D120" s="61" t="s">
        <v>207</v>
      </c>
      <c r="E120" s="61" t="s">
        <v>208</v>
      </c>
      <c r="F120" s="62" t="s">
        <v>5</v>
      </c>
    </row>
    <row r="121" spans="2:6">
      <c r="B121" s="63" t="s">
        <v>236</v>
      </c>
      <c r="C121" s="63" t="s">
        <v>17</v>
      </c>
      <c r="D121" s="64">
        <v>1</v>
      </c>
      <c r="E121" s="64"/>
      <c r="F121" s="65">
        <f>D121*E121</f>
        <v>0</v>
      </c>
    </row>
    <row r="122" spans="2:6">
      <c r="B122" s="66"/>
      <c r="C122" s="66"/>
      <c r="D122" s="67"/>
      <c r="E122" s="67"/>
      <c r="F122" s="68"/>
    </row>
    <row r="123" spans="2:6" ht="14.4">
      <c r="B123" s="59" t="s">
        <v>244</v>
      </c>
      <c r="C123"/>
      <c r="D123" s="57"/>
      <c r="E123" s="57"/>
      <c r="F123" s="58"/>
    </row>
    <row r="124" spans="2:6" ht="14.4">
      <c r="B124" s="59" t="s">
        <v>245</v>
      </c>
      <c r="C124"/>
      <c r="D124" s="57"/>
      <c r="E124" s="57"/>
      <c r="F124" s="58"/>
    </row>
    <row r="125" spans="2:6" ht="14.4">
      <c r="B125" s="59" t="s">
        <v>246</v>
      </c>
      <c r="C125"/>
      <c r="D125" s="57"/>
      <c r="E125" s="57"/>
      <c r="F125" s="58"/>
    </row>
    <row r="126" spans="2:6" ht="14.4">
      <c r="B126" s="59" t="s">
        <v>247</v>
      </c>
      <c r="C126"/>
      <c r="D126" s="57"/>
      <c r="E126" s="57"/>
      <c r="F126" s="58"/>
    </row>
    <row r="127" spans="2:6" ht="14.4">
      <c r="B127" s="59" t="s">
        <v>248</v>
      </c>
      <c r="C127"/>
      <c r="D127" s="57"/>
      <c r="E127" s="57"/>
      <c r="F127" s="58"/>
    </row>
    <row r="128" spans="2:6" ht="14.4">
      <c r="B128" s="59" t="s">
        <v>249</v>
      </c>
      <c r="C128"/>
      <c r="D128" s="57"/>
      <c r="E128" s="57"/>
      <c r="F128" s="58"/>
    </row>
    <row r="129" spans="2:6" ht="14.4">
      <c r="B129" s="59" t="s">
        <v>250</v>
      </c>
      <c r="C129"/>
      <c r="D129" s="57"/>
      <c r="E129" s="57"/>
      <c r="F129" s="58"/>
    </row>
    <row r="130" spans="2:6">
      <c r="B130" s="60" t="s">
        <v>198</v>
      </c>
      <c r="C130" s="60" t="s">
        <v>206</v>
      </c>
      <c r="D130" s="61" t="s">
        <v>207</v>
      </c>
      <c r="E130" s="61" t="s">
        <v>208</v>
      </c>
      <c r="F130" s="62" t="s">
        <v>5</v>
      </c>
    </row>
    <row r="131" spans="2:6">
      <c r="B131" s="63" t="s">
        <v>198</v>
      </c>
      <c r="C131" s="63" t="s">
        <v>17</v>
      </c>
      <c r="D131" s="64">
        <v>1</v>
      </c>
      <c r="E131" s="64"/>
      <c r="F131" s="65">
        <f>D131*E131</f>
        <v>0</v>
      </c>
    </row>
    <row r="132" spans="2:6">
      <c r="B132" s="66"/>
      <c r="C132" s="66"/>
      <c r="D132" s="67"/>
      <c r="E132" s="67"/>
      <c r="F132" s="68"/>
    </row>
    <row r="133" spans="2:6" ht="14.4">
      <c r="B133" s="59" t="s">
        <v>251</v>
      </c>
      <c r="C133"/>
      <c r="D133" s="57"/>
      <c r="E133" s="57"/>
      <c r="F133" s="58"/>
    </row>
    <row r="134" spans="2:6" ht="14.4">
      <c r="B134" s="59" t="s">
        <v>252</v>
      </c>
      <c r="C134"/>
      <c r="D134" s="57"/>
      <c r="E134" s="57"/>
      <c r="F134" s="58"/>
    </row>
    <row r="135" spans="2:6" ht="14.4">
      <c r="B135" s="59" t="s">
        <v>253</v>
      </c>
      <c r="C135"/>
      <c r="D135" s="57"/>
      <c r="E135" s="57"/>
      <c r="F135" s="58"/>
    </row>
    <row r="136" spans="2:6" ht="14.4">
      <c r="B136" s="59" t="s">
        <v>254</v>
      </c>
      <c r="C136"/>
      <c r="D136" s="57"/>
      <c r="E136" s="57"/>
      <c r="F136" s="58"/>
    </row>
    <row r="137" spans="2:6" ht="14.4">
      <c r="B137" s="59" t="s">
        <v>255</v>
      </c>
      <c r="C137"/>
      <c r="D137" s="57"/>
      <c r="E137" s="57"/>
      <c r="F137" s="58"/>
    </row>
    <row r="138" spans="2:6" ht="14.4">
      <c r="B138" s="59" t="s">
        <v>256</v>
      </c>
      <c r="C138"/>
      <c r="D138" s="57"/>
      <c r="E138" s="57"/>
      <c r="F138" s="58"/>
    </row>
    <row r="139" spans="2:6">
      <c r="B139" s="60" t="s">
        <v>198</v>
      </c>
      <c r="C139" s="60" t="s">
        <v>206</v>
      </c>
      <c r="D139" s="61" t="s">
        <v>207</v>
      </c>
      <c r="E139" s="61" t="s">
        <v>208</v>
      </c>
      <c r="F139" s="62" t="s">
        <v>5</v>
      </c>
    </row>
    <row r="140" spans="2:6">
      <c r="B140" s="63" t="s">
        <v>198</v>
      </c>
      <c r="C140" s="63" t="s">
        <v>17</v>
      </c>
      <c r="D140" s="64">
        <v>1</v>
      </c>
      <c r="E140" s="64"/>
      <c r="F140" s="65">
        <f>D140*E140</f>
        <v>0</v>
      </c>
    </row>
    <row r="141" spans="2:6">
      <c r="B141" s="66"/>
      <c r="C141" s="66"/>
      <c r="D141" s="67"/>
      <c r="E141" s="67"/>
      <c r="F141" s="68"/>
    </row>
    <row r="142" spans="2:6" ht="14.4">
      <c r="B142" s="59" t="s">
        <v>257</v>
      </c>
      <c r="C142"/>
      <c r="D142" s="57"/>
      <c r="E142" s="57"/>
      <c r="F142" s="58"/>
    </row>
    <row r="143" spans="2:6" ht="14.4">
      <c r="B143" s="59" t="s">
        <v>258</v>
      </c>
      <c r="C143"/>
      <c r="D143" s="57"/>
      <c r="E143" s="57"/>
      <c r="F143" s="58"/>
    </row>
    <row r="144" spans="2:6" ht="14.4">
      <c r="B144" s="59" t="s">
        <v>259</v>
      </c>
      <c r="C144"/>
      <c r="D144" s="57"/>
      <c r="E144" s="57"/>
      <c r="F144" s="58"/>
    </row>
    <row r="145" spans="2:6" ht="14.4">
      <c r="B145" s="59" t="s">
        <v>260</v>
      </c>
      <c r="C145"/>
      <c r="D145" s="57"/>
      <c r="E145" s="57"/>
      <c r="F145" s="58"/>
    </row>
    <row r="146" spans="2:6">
      <c r="B146" s="60" t="s">
        <v>198</v>
      </c>
      <c r="C146" s="60" t="s">
        <v>206</v>
      </c>
      <c r="D146" s="61" t="s">
        <v>207</v>
      </c>
      <c r="E146" s="61" t="s">
        <v>208</v>
      </c>
      <c r="F146" s="62" t="s">
        <v>5</v>
      </c>
    </row>
    <row r="147" spans="2:6">
      <c r="B147" s="63" t="s">
        <v>261</v>
      </c>
      <c r="C147" s="63" t="s">
        <v>210</v>
      </c>
      <c r="D147" s="64">
        <v>1</v>
      </c>
      <c r="E147" s="64"/>
      <c r="F147" s="65">
        <f>D147*E147</f>
        <v>0</v>
      </c>
    </row>
    <row r="148" spans="2:6">
      <c r="B148" s="66"/>
      <c r="C148" s="66"/>
      <c r="D148" s="67"/>
      <c r="E148" s="67"/>
      <c r="F148" s="68"/>
    </row>
    <row r="149" spans="2:6" ht="14.4">
      <c r="B149" s="59" t="s">
        <v>262</v>
      </c>
      <c r="C149"/>
      <c r="D149" s="57"/>
      <c r="E149" s="57"/>
      <c r="F149" s="58"/>
    </row>
    <row r="150" spans="2:6" ht="14.4">
      <c r="B150" s="59" t="s">
        <v>263</v>
      </c>
      <c r="C150"/>
      <c r="D150" s="57"/>
      <c r="E150" s="57"/>
      <c r="F150" s="58"/>
    </row>
    <row r="151" spans="2:6">
      <c r="B151" s="60" t="s">
        <v>198</v>
      </c>
      <c r="C151" s="60" t="s">
        <v>206</v>
      </c>
      <c r="D151" s="61" t="s">
        <v>207</v>
      </c>
      <c r="E151" s="61" t="s">
        <v>208</v>
      </c>
      <c r="F151" s="62" t="s">
        <v>5</v>
      </c>
    </row>
    <row r="152" spans="2:6">
      <c r="B152" s="63" t="s">
        <v>264</v>
      </c>
      <c r="C152" s="63" t="s">
        <v>17</v>
      </c>
      <c r="D152" s="64">
        <v>1</v>
      </c>
      <c r="E152" s="64"/>
      <c r="F152" s="65">
        <f>D152*E152</f>
        <v>0</v>
      </c>
    </row>
    <row r="153" spans="2:6">
      <c r="B153" s="66"/>
      <c r="C153" s="66"/>
      <c r="D153" s="67"/>
      <c r="E153" s="67"/>
      <c r="F153" s="68"/>
    </row>
    <row r="154" spans="2:6" ht="14.4">
      <c r="B154" s="59" t="s">
        <v>265</v>
      </c>
      <c r="C154"/>
      <c r="D154" s="57"/>
      <c r="E154" s="57"/>
      <c r="F154" s="58"/>
    </row>
    <row r="155" spans="2:6">
      <c r="B155" s="60" t="s">
        <v>198</v>
      </c>
      <c r="C155" s="60" t="s">
        <v>206</v>
      </c>
      <c r="D155" s="61" t="s">
        <v>207</v>
      </c>
      <c r="E155" s="61" t="s">
        <v>208</v>
      </c>
      <c r="F155" s="62" t="s">
        <v>5</v>
      </c>
    </row>
    <row r="156" spans="2:6">
      <c r="B156" s="63" t="s">
        <v>266</v>
      </c>
      <c r="C156" s="63" t="s">
        <v>210</v>
      </c>
      <c r="D156" s="64">
        <v>2</v>
      </c>
      <c r="E156" s="64"/>
      <c r="F156" s="65">
        <f>D156*E156</f>
        <v>0</v>
      </c>
    </row>
    <row r="157" spans="2:6">
      <c r="B157" s="66"/>
      <c r="C157" s="66"/>
      <c r="D157" s="67"/>
      <c r="E157" s="67"/>
      <c r="F157" s="68"/>
    </row>
    <row r="158" spans="2:6">
      <c r="B158" s="66"/>
      <c r="C158" s="66"/>
      <c r="D158" s="67"/>
      <c r="E158" s="67"/>
      <c r="F158" s="68"/>
    </row>
    <row r="159" spans="2:6">
      <c r="B159" s="66"/>
      <c r="C159" s="66"/>
      <c r="D159" s="67"/>
      <c r="E159" s="67"/>
      <c r="F159" s="68"/>
    </row>
    <row r="160" spans="2:6">
      <c r="B160" s="66"/>
      <c r="C160" s="66"/>
      <c r="D160" s="67"/>
      <c r="E160" s="67"/>
      <c r="F160" s="68"/>
    </row>
    <row r="161" spans="2:6">
      <c r="B161" s="66"/>
      <c r="C161" s="66"/>
      <c r="D161" s="67"/>
      <c r="E161" s="67"/>
      <c r="F161" s="68"/>
    </row>
    <row r="162" spans="2:6" ht="14.4">
      <c r="B162" s="59" t="s">
        <v>267</v>
      </c>
      <c r="C162"/>
      <c r="D162" s="57"/>
      <c r="E162" s="57"/>
      <c r="F162" s="58"/>
    </row>
    <row r="163" spans="2:6" ht="14.4">
      <c r="B163" s="59" t="s">
        <v>268</v>
      </c>
      <c r="C163"/>
      <c r="D163" s="57"/>
      <c r="E163" s="57"/>
      <c r="F163" s="58"/>
    </row>
    <row r="164" spans="2:6" ht="14.4">
      <c r="B164" s="59" t="s">
        <v>269</v>
      </c>
      <c r="C164"/>
      <c r="D164" s="57"/>
      <c r="E164" s="57"/>
      <c r="F164" s="58"/>
    </row>
    <row r="165" spans="2:6">
      <c r="B165" s="60" t="s">
        <v>198</v>
      </c>
      <c r="C165" s="60" t="s">
        <v>206</v>
      </c>
      <c r="D165" s="61" t="s">
        <v>207</v>
      </c>
      <c r="E165" s="61" t="s">
        <v>208</v>
      </c>
      <c r="F165" s="62" t="s">
        <v>5</v>
      </c>
    </row>
    <row r="166" spans="2:6">
      <c r="B166" s="63" t="s">
        <v>198</v>
      </c>
      <c r="C166" s="63" t="s">
        <v>238</v>
      </c>
      <c r="D166" s="64">
        <v>1</v>
      </c>
      <c r="E166" s="64"/>
      <c r="F166" s="65">
        <f>D166*E166</f>
        <v>0</v>
      </c>
    </row>
    <row r="167" spans="2:6">
      <c r="B167" s="66"/>
      <c r="C167" s="66"/>
      <c r="D167" s="67"/>
      <c r="E167" s="67"/>
      <c r="F167" s="68"/>
    </row>
    <row r="168" spans="2:6" ht="14.4">
      <c r="B168" s="59" t="s">
        <v>270</v>
      </c>
      <c r="C168"/>
      <c r="D168" s="57"/>
      <c r="E168" s="57"/>
      <c r="F168" s="58"/>
    </row>
    <row r="169" spans="2:6" ht="14.4">
      <c r="B169" s="59" t="s">
        <v>271</v>
      </c>
      <c r="C169"/>
      <c r="D169" s="57"/>
      <c r="E169" s="57"/>
      <c r="F169" s="58"/>
    </row>
    <row r="170" spans="2:6">
      <c r="B170" s="60" t="s">
        <v>198</v>
      </c>
      <c r="C170" s="60" t="s">
        <v>206</v>
      </c>
      <c r="D170" s="61" t="s">
        <v>207</v>
      </c>
      <c r="E170" s="61" t="s">
        <v>208</v>
      </c>
      <c r="F170" s="62" t="s">
        <v>5</v>
      </c>
    </row>
    <row r="171" spans="2:6">
      <c r="B171" s="63" t="s">
        <v>198</v>
      </c>
      <c r="C171" s="63" t="s">
        <v>238</v>
      </c>
      <c r="D171" s="64">
        <v>1</v>
      </c>
      <c r="E171" s="64"/>
      <c r="F171" s="65">
        <f>D171*E171</f>
        <v>0</v>
      </c>
    </row>
    <row r="172" spans="2:6">
      <c r="B172" s="66"/>
      <c r="C172" s="66"/>
      <c r="D172" s="67"/>
      <c r="E172" s="67"/>
      <c r="F172" s="68"/>
    </row>
    <row r="173" spans="2:6" ht="14.4">
      <c r="B173" s="59" t="s">
        <v>272</v>
      </c>
      <c r="C173"/>
      <c r="D173" s="57"/>
      <c r="E173" s="57"/>
      <c r="F173" s="58"/>
    </row>
    <row r="174" spans="2:6" ht="14.4">
      <c r="B174" s="59" t="s">
        <v>198</v>
      </c>
      <c r="C174"/>
      <c r="D174" s="57"/>
      <c r="E174" s="57"/>
      <c r="F174" s="58"/>
    </row>
    <row r="175" spans="2:6">
      <c r="B175" s="60" t="s">
        <v>198</v>
      </c>
      <c r="C175" s="60" t="s">
        <v>206</v>
      </c>
      <c r="D175" s="61" t="s">
        <v>207</v>
      </c>
      <c r="E175" s="61" t="s">
        <v>208</v>
      </c>
      <c r="F175" s="62" t="s">
        <v>5</v>
      </c>
    </row>
    <row r="176" spans="2:6">
      <c r="B176" s="63" t="s">
        <v>198</v>
      </c>
      <c r="C176" s="63" t="s">
        <v>238</v>
      </c>
      <c r="D176" s="64">
        <v>1</v>
      </c>
      <c r="E176" s="64"/>
      <c r="F176" s="65">
        <f>D176*E176</f>
        <v>0</v>
      </c>
    </row>
    <row r="177" spans="2:6" ht="14.4">
      <c r="B177" s="59" t="s">
        <v>198</v>
      </c>
      <c r="C177"/>
      <c r="D177" s="57"/>
      <c r="E177" s="57"/>
      <c r="F177" s="58"/>
    </row>
    <row r="178" spans="2:6" ht="14.4">
      <c r="B178" s="59" t="s">
        <v>273</v>
      </c>
      <c r="C178"/>
      <c r="D178" s="57"/>
      <c r="E178" s="57"/>
      <c r="F178" s="58"/>
    </row>
    <row r="179" spans="2:6">
      <c r="B179" s="60" t="s">
        <v>198</v>
      </c>
      <c r="C179" s="60" t="s">
        <v>206</v>
      </c>
      <c r="D179" s="61" t="s">
        <v>207</v>
      </c>
      <c r="E179" s="61" t="s">
        <v>208</v>
      </c>
      <c r="F179" s="62" t="s">
        <v>5</v>
      </c>
    </row>
    <row r="180" spans="2:6">
      <c r="B180" s="63" t="s">
        <v>198</v>
      </c>
      <c r="C180" s="63" t="s">
        <v>238</v>
      </c>
      <c r="D180" s="64">
        <v>1</v>
      </c>
      <c r="E180" s="64"/>
      <c r="F180" s="65">
        <f>D180*E180</f>
        <v>0</v>
      </c>
    </row>
    <row r="181" spans="2:6" ht="14.4">
      <c r="B181" s="59" t="s">
        <v>198</v>
      </c>
      <c r="C181"/>
      <c r="D181" s="57"/>
      <c r="E181" s="57"/>
      <c r="F181" s="58"/>
    </row>
    <row r="182" spans="2:6" ht="14.4">
      <c r="B182" s="59" t="s">
        <v>274</v>
      </c>
      <c r="C182"/>
      <c r="D182" s="57"/>
      <c r="E182" s="57"/>
      <c r="F182" s="58"/>
    </row>
    <row r="183" spans="2:6" ht="14.4">
      <c r="B183" s="59" t="s">
        <v>275</v>
      </c>
      <c r="C183"/>
      <c r="D183" s="57"/>
      <c r="E183" s="57"/>
      <c r="F183" s="58"/>
    </row>
    <row r="184" spans="2:6" ht="14.4">
      <c r="B184" s="59" t="s">
        <v>276</v>
      </c>
      <c r="C184"/>
      <c r="D184" s="57"/>
      <c r="E184" s="57"/>
      <c r="F184" s="58"/>
    </row>
    <row r="185" spans="2:6">
      <c r="B185" s="60" t="s">
        <v>198</v>
      </c>
      <c r="C185" s="60" t="s">
        <v>206</v>
      </c>
      <c r="D185" s="61" t="s">
        <v>207</v>
      </c>
      <c r="E185" s="61" t="s">
        <v>208</v>
      </c>
      <c r="F185" s="62" t="s">
        <v>5</v>
      </c>
    </row>
    <row r="186" spans="2:6" ht="16.2">
      <c r="B186" s="63" t="s">
        <v>198</v>
      </c>
      <c r="C186" s="78" t="s">
        <v>0</v>
      </c>
      <c r="D186" s="64">
        <v>0.5</v>
      </c>
      <c r="E186" s="64"/>
      <c r="F186" s="65">
        <f>D186*E186</f>
        <v>0</v>
      </c>
    </row>
    <row r="187" spans="2:6" ht="14.4">
      <c r="B187" s="59" t="s">
        <v>198</v>
      </c>
      <c r="C187"/>
      <c r="D187" s="57"/>
      <c r="E187" s="57"/>
      <c r="F187" s="58"/>
    </row>
    <row r="188" spans="2:6" ht="14.4">
      <c r="B188" s="76" t="s">
        <v>239</v>
      </c>
      <c r="C188" s="77">
        <f>SUM(F121:F186)</f>
        <v>0</v>
      </c>
      <c r="D188" s="57"/>
      <c r="E188" s="57"/>
      <c r="F188" s="58"/>
    </row>
    <row r="191" spans="2:6" ht="14.4">
      <c r="B191" s="54" t="s">
        <v>277</v>
      </c>
      <c r="C191"/>
      <c r="D191" s="57"/>
      <c r="E191" s="57"/>
      <c r="F191" s="58"/>
    </row>
    <row r="192" spans="2:6" ht="14.4">
      <c r="B192" s="59" t="s">
        <v>278</v>
      </c>
      <c r="C192"/>
      <c r="D192" s="57"/>
      <c r="E192" s="57"/>
      <c r="F192" s="58"/>
    </row>
    <row r="193" spans="2:6" ht="14.4">
      <c r="B193" s="59" t="s">
        <v>279</v>
      </c>
      <c r="C193"/>
      <c r="D193" s="57"/>
      <c r="E193" s="57"/>
      <c r="F193" s="58"/>
    </row>
    <row r="194" spans="2:6" ht="14.4">
      <c r="B194" s="59" t="s">
        <v>258</v>
      </c>
      <c r="C194"/>
      <c r="D194" s="57"/>
      <c r="E194" s="57"/>
      <c r="F194" s="58"/>
    </row>
    <row r="195" spans="2:6" ht="14.4">
      <c r="B195" s="59" t="s">
        <v>259</v>
      </c>
      <c r="C195"/>
      <c r="D195" s="57"/>
      <c r="E195" s="57"/>
      <c r="F195" s="58"/>
    </row>
    <row r="196" spans="2:6" ht="14.4">
      <c r="B196" s="59" t="s">
        <v>260</v>
      </c>
      <c r="C196"/>
      <c r="D196" s="57"/>
      <c r="E196" s="57"/>
      <c r="F196" s="58"/>
    </row>
    <row r="197" spans="2:6">
      <c r="B197" s="60" t="s">
        <v>198</v>
      </c>
      <c r="C197" s="60" t="s">
        <v>206</v>
      </c>
      <c r="D197" s="61" t="s">
        <v>207</v>
      </c>
      <c r="E197" s="61" t="s">
        <v>208</v>
      </c>
      <c r="F197" s="62" t="s">
        <v>5</v>
      </c>
    </row>
    <row r="198" spans="2:6">
      <c r="B198" s="73" t="s">
        <v>261</v>
      </c>
      <c r="C198" s="73" t="s">
        <v>210</v>
      </c>
      <c r="D198" s="74">
        <v>20</v>
      </c>
      <c r="E198" s="74"/>
      <c r="F198" s="75">
        <f>D198*E198</f>
        <v>0</v>
      </c>
    </row>
    <row r="199" spans="2:6">
      <c r="B199" s="73" t="s">
        <v>280</v>
      </c>
      <c r="C199" s="73" t="s">
        <v>210</v>
      </c>
      <c r="D199" s="74">
        <v>12</v>
      </c>
      <c r="E199" s="74"/>
      <c r="F199" s="75">
        <f>D199*E199</f>
        <v>0</v>
      </c>
    </row>
    <row r="200" spans="2:6">
      <c r="B200" s="73" t="s">
        <v>281</v>
      </c>
      <c r="C200" s="73" t="s">
        <v>210</v>
      </c>
      <c r="D200" s="74">
        <v>15</v>
      </c>
      <c r="E200" s="74"/>
      <c r="F200" s="75">
        <f>D200*E200</f>
        <v>0</v>
      </c>
    </row>
    <row r="201" spans="2:6">
      <c r="B201" s="257" t="s">
        <v>282</v>
      </c>
      <c r="C201" s="257"/>
      <c r="D201" s="257"/>
      <c r="E201" s="257"/>
      <c r="F201" s="75">
        <f>SUM(F198:F200)</f>
        <v>0</v>
      </c>
    </row>
    <row r="202" spans="2:6">
      <c r="B202" s="79"/>
      <c r="C202" s="79"/>
      <c r="D202" s="79"/>
      <c r="E202" s="79"/>
      <c r="F202" s="68"/>
    </row>
    <row r="203" spans="2:6" ht="14.4">
      <c r="B203" s="59" t="s">
        <v>283</v>
      </c>
      <c r="C203"/>
      <c r="D203" s="57"/>
      <c r="E203" s="57"/>
      <c r="F203" s="58"/>
    </row>
    <row r="204" spans="2:6" ht="14.4">
      <c r="B204" s="59" t="s">
        <v>284</v>
      </c>
      <c r="C204"/>
      <c r="D204" s="57"/>
      <c r="E204" s="57"/>
      <c r="F204" s="58"/>
    </row>
    <row r="205" spans="2:6">
      <c r="B205" s="60" t="s">
        <v>198</v>
      </c>
      <c r="C205" s="60" t="s">
        <v>206</v>
      </c>
      <c r="D205" s="61" t="s">
        <v>207</v>
      </c>
      <c r="E205" s="61" t="s">
        <v>208</v>
      </c>
      <c r="F205" s="62" t="s">
        <v>5</v>
      </c>
    </row>
    <row r="206" spans="2:6">
      <c r="B206" s="73" t="s">
        <v>285</v>
      </c>
      <c r="C206" s="73" t="s">
        <v>17</v>
      </c>
      <c r="D206" s="74">
        <v>1</v>
      </c>
      <c r="E206" s="74"/>
      <c r="F206" s="75">
        <f>D206*E206</f>
        <v>0</v>
      </c>
    </row>
    <row r="207" spans="2:6">
      <c r="B207" s="73" t="s">
        <v>286</v>
      </c>
      <c r="C207" s="73" t="s">
        <v>17</v>
      </c>
      <c r="D207" s="74">
        <v>1</v>
      </c>
      <c r="E207" s="74"/>
      <c r="F207" s="75">
        <f>D207*E207</f>
        <v>0</v>
      </c>
    </row>
    <row r="208" spans="2:6">
      <c r="B208" s="257" t="s">
        <v>282</v>
      </c>
      <c r="C208" s="257"/>
      <c r="D208" s="257"/>
      <c r="E208" s="257"/>
      <c r="F208" s="75">
        <f>SUM(F206:F207)</f>
        <v>0</v>
      </c>
    </row>
    <row r="209" spans="2:6">
      <c r="B209" s="79"/>
      <c r="C209" s="79"/>
      <c r="D209" s="79"/>
      <c r="E209" s="79"/>
      <c r="F209" s="68"/>
    </row>
    <row r="210" spans="2:6">
      <c r="C210" s="79"/>
      <c r="D210" s="79"/>
      <c r="E210" s="79"/>
      <c r="F210" s="68"/>
    </row>
    <row r="211" spans="2:6">
      <c r="C211" s="79"/>
      <c r="D211" s="79"/>
      <c r="E211" s="79"/>
      <c r="F211" s="68"/>
    </row>
    <row r="212" spans="2:6">
      <c r="B212" s="79"/>
      <c r="C212" s="79"/>
      <c r="D212" s="79"/>
      <c r="E212" s="79"/>
      <c r="F212" s="68"/>
    </row>
    <row r="213" spans="2:6" ht="14.4">
      <c r="B213" s="59" t="s">
        <v>287</v>
      </c>
      <c r="C213"/>
      <c r="D213" s="57"/>
      <c r="E213" s="57"/>
      <c r="F213" s="58"/>
    </row>
    <row r="214" spans="2:6" ht="14.4">
      <c r="B214" s="59" t="s">
        <v>288</v>
      </c>
      <c r="C214"/>
      <c r="D214" s="57"/>
      <c r="E214" s="57"/>
      <c r="F214" s="58"/>
    </row>
    <row r="215" spans="2:6" ht="14.4">
      <c r="B215" s="80" t="s">
        <v>289</v>
      </c>
      <c r="C215" s="57"/>
      <c r="D215" s="57"/>
      <c r="E215" s="57"/>
      <c r="F215" s="58"/>
    </row>
    <row r="216" spans="2:6">
      <c r="B216" s="60" t="s">
        <v>198</v>
      </c>
      <c r="C216" s="60" t="s">
        <v>206</v>
      </c>
      <c r="D216" s="61" t="s">
        <v>207</v>
      </c>
      <c r="E216" s="61" t="s">
        <v>208</v>
      </c>
      <c r="F216" s="62" t="s">
        <v>5</v>
      </c>
    </row>
    <row r="217" spans="2:6">
      <c r="B217" s="63" t="s">
        <v>198</v>
      </c>
      <c r="C217" s="63" t="s">
        <v>17</v>
      </c>
      <c r="D217" s="64">
        <v>1</v>
      </c>
      <c r="E217" s="64"/>
      <c r="F217" s="65">
        <f>D217*E217</f>
        <v>0</v>
      </c>
    </row>
    <row r="218" spans="2:6">
      <c r="B218" s="66"/>
      <c r="C218" s="66"/>
      <c r="D218" s="67"/>
      <c r="E218" s="67"/>
      <c r="F218" s="68"/>
    </row>
    <row r="219" spans="2:6" ht="14.4">
      <c r="B219" s="59" t="s">
        <v>290</v>
      </c>
      <c r="C219"/>
      <c r="D219" s="57"/>
      <c r="E219" s="57"/>
      <c r="F219" s="58"/>
    </row>
    <row r="220" spans="2:6">
      <c r="B220" s="60" t="s">
        <v>198</v>
      </c>
      <c r="C220" s="60" t="s">
        <v>206</v>
      </c>
      <c r="D220" s="61" t="s">
        <v>207</v>
      </c>
      <c r="E220" s="61" t="s">
        <v>208</v>
      </c>
      <c r="F220" s="62" t="s">
        <v>5</v>
      </c>
    </row>
    <row r="221" spans="2:6">
      <c r="B221" s="63" t="s">
        <v>198</v>
      </c>
      <c r="C221" s="63" t="s">
        <v>238</v>
      </c>
      <c r="D221" s="64">
        <v>1</v>
      </c>
      <c r="E221" s="64"/>
      <c r="F221" s="65">
        <f>D221*E221</f>
        <v>0</v>
      </c>
    </row>
    <row r="222" spans="2:6">
      <c r="B222" s="66"/>
      <c r="C222" s="66"/>
      <c r="D222" s="67"/>
      <c r="E222" s="67"/>
      <c r="F222" s="68"/>
    </row>
    <row r="223" spans="2:6" ht="14.4">
      <c r="B223" s="59" t="s">
        <v>291</v>
      </c>
      <c r="C223"/>
      <c r="D223" s="57"/>
      <c r="E223" s="57"/>
      <c r="F223" s="58"/>
    </row>
    <row r="224" spans="2:6" ht="14.4">
      <c r="B224" s="59" t="s">
        <v>292</v>
      </c>
      <c r="C224"/>
      <c r="D224" s="57"/>
      <c r="E224" s="57"/>
      <c r="F224" s="58"/>
    </row>
    <row r="225" spans="2:6">
      <c r="B225" s="81" t="s">
        <v>198</v>
      </c>
      <c r="C225" s="81" t="s">
        <v>206</v>
      </c>
      <c r="D225" s="82" t="s">
        <v>207</v>
      </c>
      <c r="E225" s="82" t="s">
        <v>208</v>
      </c>
      <c r="F225" s="83" t="s">
        <v>5</v>
      </c>
    </row>
    <row r="226" spans="2:6">
      <c r="B226" s="73" t="s">
        <v>293</v>
      </c>
      <c r="C226" s="73" t="s">
        <v>210</v>
      </c>
      <c r="D226" s="74">
        <v>1</v>
      </c>
      <c r="E226" s="74"/>
      <c r="F226" s="75">
        <f>D226*E226</f>
        <v>0</v>
      </c>
    </row>
    <row r="227" spans="2:6">
      <c r="B227" s="73" t="s">
        <v>294</v>
      </c>
      <c r="C227" s="73" t="s">
        <v>210</v>
      </c>
      <c r="D227" s="74">
        <v>1</v>
      </c>
      <c r="E227" s="74"/>
      <c r="F227" s="75">
        <f>D227*E227</f>
        <v>0</v>
      </c>
    </row>
    <row r="228" spans="2:6">
      <c r="B228" s="257" t="s">
        <v>282</v>
      </c>
      <c r="C228" s="257"/>
      <c r="D228" s="257"/>
      <c r="E228" s="257"/>
      <c r="F228" s="75">
        <f>SUM(F226:F227)</f>
        <v>0</v>
      </c>
    </row>
    <row r="229" spans="2:6">
      <c r="B229" s="79"/>
      <c r="C229" s="79"/>
      <c r="D229" s="79"/>
      <c r="E229" s="79"/>
      <c r="F229" s="68"/>
    </row>
    <row r="230" spans="2:6" ht="14.4">
      <c r="B230" s="59" t="s">
        <v>295</v>
      </c>
      <c r="C230"/>
      <c r="D230" s="57"/>
      <c r="E230" s="57"/>
      <c r="F230" s="58"/>
    </row>
    <row r="231" spans="2:6" ht="14.4">
      <c r="B231" s="59" t="s">
        <v>296</v>
      </c>
      <c r="C231"/>
      <c r="D231" s="57"/>
      <c r="E231" s="57"/>
      <c r="F231" s="58"/>
    </row>
    <row r="232" spans="2:6">
      <c r="B232" s="60" t="s">
        <v>198</v>
      </c>
      <c r="C232" s="60" t="s">
        <v>206</v>
      </c>
      <c r="D232" s="61" t="s">
        <v>207</v>
      </c>
      <c r="E232" s="61" t="s">
        <v>208</v>
      </c>
      <c r="F232" s="62" t="s">
        <v>5</v>
      </c>
    </row>
    <row r="233" spans="2:6">
      <c r="B233" s="63" t="s">
        <v>198</v>
      </c>
      <c r="C233" s="63" t="s">
        <v>238</v>
      </c>
      <c r="D233" s="64">
        <v>1</v>
      </c>
      <c r="E233" s="64"/>
      <c r="F233" s="65">
        <f>D233*E233</f>
        <v>0</v>
      </c>
    </row>
    <row r="234" spans="2:6">
      <c r="B234" s="66"/>
      <c r="C234" s="66"/>
      <c r="D234" s="67"/>
      <c r="E234" s="67"/>
      <c r="F234" s="68"/>
    </row>
    <row r="235" spans="2:6" ht="14.4">
      <c r="B235" s="59" t="s">
        <v>297</v>
      </c>
      <c r="C235"/>
      <c r="D235" s="57"/>
      <c r="E235" s="57"/>
      <c r="F235" s="58"/>
    </row>
    <row r="236" spans="2:6" ht="14.4">
      <c r="B236" s="59" t="s">
        <v>271</v>
      </c>
      <c r="C236"/>
      <c r="D236" s="57"/>
      <c r="E236" s="57"/>
      <c r="F236" s="58"/>
    </row>
    <row r="237" spans="2:6">
      <c r="B237" s="60" t="s">
        <v>198</v>
      </c>
      <c r="C237" s="60" t="s">
        <v>206</v>
      </c>
      <c r="D237" s="61" t="s">
        <v>207</v>
      </c>
      <c r="E237" s="61" t="s">
        <v>208</v>
      </c>
      <c r="F237" s="62" t="s">
        <v>5</v>
      </c>
    </row>
    <row r="238" spans="2:6">
      <c r="B238" s="63" t="s">
        <v>198</v>
      </c>
      <c r="C238" s="63" t="s">
        <v>238</v>
      </c>
      <c r="D238" s="64">
        <v>1</v>
      </c>
      <c r="E238" s="64"/>
      <c r="F238" s="65">
        <f>D238*E238</f>
        <v>0</v>
      </c>
    </row>
    <row r="239" spans="2:6">
      <c r="B239" s="66"/>
      <c r="C239" s="66"/>
      <c r="D239" s="67"/>
      <c r="E239" s="67"/>
      <c r="F239" s="68"/>
    </row>
    <row r="240" spans="2:6" ht="14.4">
      <c r="B240" s="59" t="s">
        <v>298</v>
      </c>
      <c r="C240"/>
      <c r="D240" s="57"/>
      <c r="E240" s="57"/>
      <c r="F240" s="58"/>
    </row>
    <row r="241" spans="2:6">
      <c r="B241" s="60" t="s">
        <v>198</v>
      </c>
      <c r="C241" s="60" t="s">
        <v>206</v>
      </c>
      <c r="D241" s="61" t="s">
        <v>207</v>
      </c>
      <c r="E241" s="61" t="s">
        <v>208</v>
      </c>
      <c r="F241" s="62" t="s">
        <v>5</v>
      </c>
    </row>
    <row r="242" spans="2:6">
      <c r="B242" s="63" t="s">
        <v>198</v>
      </c>
      <c r="C242" s="63" t="s">
        <v>238</v>
      </c>
      <c r="D242" s="64">
        <v>1</v>
      </c>
      <c r="E242" s="64"/>
      <c r="F242" s="65">
        <f>D242*E242</f>
        <v>0</v>
      </c>
    </row>
    <row r="243" spans="2:6">
      <c r="B243" s="66"/>
      <c r="C243" s="66"/>
      <c r="D243" s="67"/>
      <c r="E243" s="67"/>
      <c r="F243" s="68"/>
    </row>
    <row r="244" spans="2:6" ht="14.4">
      <c r="B244" s="59" t="s">
        <v>299</v>
      </c>
      <c r="C244"/>
      <c r="D244" s="57"/>
      <c r="E244" s="57"/>
      <c r="F244" s="58"/>
    </row>
    <row r="245" spans="2:6" ht="14.4">
      <c r="B245" s="59" t="s">
        <v>275</v>
      </c>
      <c r="C245"/>
      <c r="D245" s="57"/>
      <c r="E245" s="57"/>
      <c r="F245" s="58"/>
    </row>
    <row r="246" spans="2:6" ht="14.4">
      <c r="B246" s="59" t="s">
        <v>276</v>
      </c>
      <c r="C246"/>
      <c r="D246" s="57"/>
      <c r="E246" s="57"/>
      <c r="F246" s="58"/>
    </row>
    <row r="247" spans="2:6">
      <c r="B247" s="60" t="s">
        <v>198</v>
      </c>
      <c r="C247" s="60" t="s">
        <v>206</v>
      </c>
      <c r="D247" s="61" t="s">
        <v>207</v>
      </c>
      <c r="E247" s="61" t="s">
        <v>208</v>
      </c>
      <c r="F247" s="62" t="s">
        <v>5</v>
      </c>
    </row>
    <row r="248" spans="2:6">
      <c r="B248" s="84" t="s">
        <v>198</v>
      </c>
      <c r="C248" s="63" t="s">
        <v>0</v>
      </c>
      <c r="D248" s="64">
        <v>6</v>
      </c>
      <c r="E248" s="64"/>
      <c r="F248" s="65">
        <f>D248*E248</f>
        <v>0</v>
      </c>
    </row>
    <row r="249" spans="2:6" ht="14.4">
      <c r="B249" s="59" t="s">
        <v>198</v>
      </c>
      <c r="C249"/>
      <c r="D249" s="57"/>
      <c r="E249" s="57"/>
      <c r="F249" s="58"/>
    </row>
    <row r="250" spans="2:6" ht="14.4">
      <c r="B250" s="76" t="s">
        <v>239</v>
      </c>
      <c r="C250" s="77">
        <f>SUM(F248+F242+F238+F233+F228+F221+F217+F208+F201)</f>
        <v>0</v>
      </c>
      <c r="D250" s="57"/>
      <c r="E250" s="57"/>
      <c r="F250" s="58"/>
    </row>
    <row r="253" spans="2:6" ht="14.4">
      <c r="B253" s="54" t="s">
        <v>300</v>
      </c>
      <c r="C253"/>
      <c r="D253" s="57"/>
      <c r="E253" s="57"/>
      <c r="F253" s="58"/>
    </row>
    <row r="254" spans="2:6" ht="14.4">
      <c r="B254" s="85" t="s">
        <v>198</v>
      </c>
      <c r="C254"/>
      <c r="D254" s="57"/>
      <c r="E254" s="57"/>
      <c r="F254" s="58"/>
    </row>
    <row r="255" spans="2:6" ht="39" customHeight="1">
      <c r="B255" s="86" t="s">
        <v>301</v>
      </c>
      <c r="C255"/>
      <c r="D255" s="57"/>
      <c r="E255" s="57"/>
      <c r="F255" s="58"/>
    </row>
    <row r="256" spans="2:6" ht="26.25" customHeight="1">
      <c r="B256" s="86" t="s">
        <v>302</v>
      </c>
      <c r="C256"/>
      <c r="D256" s="57"/>
      <c r="E256" s="57"/>
      <c r="F256" s="58"/>
    </row>
    <row r="257" spans="2:6">
      <c r="B257" s="60" t="s">
        <v>198</v>
      </c>
      <c r="C257" s="60" t="s">
        <v>206</v>
      </c>
      <c r="D257" s="61" t="s">
        <v>207</v>
      </c>
      <c r="E257" s="61" t="s">
        <v>208</v>
      </c>
      <c r="F257" s="62" t="s">
        <v>5</v>
      </c>
    </row>
    <row r="258" spans="2:6">
      <c r="B258" s="63" t="s">
        <v>198</v>
      </c>
      <c r="C258" s="63" t="s">
        <v>303</v>
      </c>
      <c r="D258" s="64">
        <v>1</v>
      </c>
      <c r="E258" s="64"/>
      <c r="F258" s="65">
        <f>D258*E258</f>
        <v>0</v>
      </c>
    </row>
    <row r="259" spans="2:6">
      <c r="B259" s="66"/>
      <c r="C259" s="66"/>
      <c r="D259" s="67"/>
      <c r="E259" s="67"/>
      <c r="F259" s="68"/>
    </row>
    <row r="260" spans="2:6" ht="14.4">
      <c r="B260" s="59" t="s">
        <v>304</v>
      </c>
      <c r="C260"/>
      <c r="D260" s="57"/>
      <c r="E260" s="57"/>
      <c r="F260" s="58"/>
    </row>
    <row r="261" spans="2:6" ht="14.4">
      <c r="B261" s="59" t="s">
        <v>305</v>
      </c>
      <c r="C261"/>
      <c r="D261" s="57"/>
      <c r="E261" s="57"/>
      <c r="F261" s="58"/>
    </row>
    <row r="262" spans="2:6" ht="14.4">
      <c r="B262" s="59"/>
      <c r="C262"/>
      <c r="D262" s="57"/>
      <c r="E262" s="57"/>
      <c r="F262" s="58"/>
    </row>
    <row r="263" spans="2:6" ht="14.4">
      <c r="B263" s="59"/>
      <c r="C263"/>
      <c r="D263" s="57"/>
      <c r="E263" s="57"/>
      <c r="F263" s="58"/>
    </row>
    <row r="264" spans="2:6" ht="14.4">
      <c r="B264" s="59"/>
      <c r="C264"/>
      <c r="D264" s="57"/>
      <c r="E264" s="57"/>
      <c r="F264" s="58"/>
    </row>
    <row r="265" spans="2:6">
      <c r="B265" s="70" t="s">
        <v>198</v>
      </c>
      <c r="C265" s="70" t="s">
        <v>206</v>
      </c>
      <c r="D265" s="71" t="s">
        <v>207</v>
      </c>
      <c r="E265" s="71" t="s">
        <v>208</v>
      </c>
      <c r="F265" s="72" t="s">
        <v>5</v>
      </c>
    </row>
    <row r="266" spans="2:6">
      <c r="B266" s="73" t="s">
        <v>306</v>
      </c>
      <c r="C266" s="73" t="s">
        <v>17</v>
      </c>
      <c r="D266" s="74">
        <v>1</v>
      </c>
      <c r="E266" s="74"/>
      <c r="F266" s="75">
        <f t="shared" ref="F266:F274" si="0">D266*E266</f>
        <v>0</v>
      </c>
    </row>
    <row r="267" spans="2:6" ht="17.399999999999999">
      <c r="B267" s="87" t="s">
        <v>307</v>
      </c>
      <c r="C267" s="73" t="s">
        <v>17</v>
      </c>
      <c r="D267" s="74">
        <v>1</v>
      </c>
      <c r="E267" s="74"/>
      <c r="F267" s="75">
        <f t="shared" si="0"/>
        <v>0</v>
      </c>
    </row>
    <row r="268" spans="2:6">
      <c r="B268" s="73" t="s">
        <v>308</v>
      </c>
      <c r="C268" s="73" t="s">
        <v>17</v>
      </c>
      <c r="D268" s="74">
        <v>1</v>
      </c>
      <c r="E268" s="74"/>
      <c r="F268" s="75">
        <f t="shared" si="0"/>
        <v>0</v>
      </c>
    </row>
    <row r="269" spans="2:6">
      <c r="B269" s="73" t="s">
        <v>309</v>
      </c>
      <c r="C269" s="73" t="s">
        <v>17</v>
      </c>
      <c r="D269" s="74">
        <v>1</v>
      </c>
      <c r="E269" s="74"/>
      <c r="F269" s="75">
        <f t="shared" si="0"/>
        <v>0</v>
      </c>
    </row>
    <row r="270" spans="2:6">
      <c r="B270" s="73" t="s">
        <v>310</v>
      </c>
      <c r="C270" s="73" t="s">
        <v>17</v>
      </c>
      <c r="D270" s="74">
        <v>4</v>
      </c>
      <c r="E270" s="74"/>
      <c r="F270" s="75">
        <f t="shared" si="0"/>
        <v>0</v>
      </c>
    </row>
    <row r="271" spans="2:6" ht="14.25" customHeight="1">
      <c r="B271" s="88" t="s">
        <v>311</v>
      </c>
      <c r="C271" s="73" t="s">
        <v>17</v>
      </c>
      <c r="D271" s="74">
        <v>1</v>
      </c>
      <c r="E271" s="74"/>
      <c r="F271" s="75">
        <f t="shared" si="0"/>
        <v>0</v>
      </c>
    </row>
    <row r="272" spans="2:6">
      <c r="B272" s="73" t="s">
        <v>312</v>
      </c>
      <c r="C272" s="73" t="s">
        <v>17</v>
      </c>
      <c r="D272" s="74">
        <v>1</v>
      </c>
      <c r="E272" s="74"/>
      <c r="F272" s="75">
        <f t="shared" si="0"/>
        <v>0</v>
      </c>
    </row>
    <row r="273" spans="2:6">
      <c r="B273" s="73" t="s">
        <v>313</v>
      </c>
      <c r="C273" s="73" t="s">
        <v>17</v>
      </c>
      <c r="D273" s="74">
        <v>6</v>
      </c>
      <c r="E273" s="74"/>
      <c r="F273" s="75">
        <f t="shared" si="0"/>
        <v>0</v>
      </c>
    </row>
    <row r="274" spans="2:6">
      <c r="B274" s="73" t="s">
        <v>314</v>
      </c>
      <c r="C274" s="73" t="s">
        <v>17</v>
      </c>
      <c r="D274" s="74">
        <v>1</v>
      </c>
      <c r="E274" s="74"/>
      <c r="F274" s="75">
        <f t="shared" si="0"/>
        <v>0</v>
      </c>
    </row>
    <row r="275" spans="2:6">
      <c r="B275" s="257" t="s">
        <v>239</v>
      </c>
      <c r="C275" s="257"/>
      <c r="D275" s="257"/>
      <c r="E275" s="74" t="s">
        <v>198</v>
      </c>
      <c r="F275" s="75">
        <f>SUM(F266:F274)</f>
        <v>0</v>
      </c>
    </row>
    <row r="276" spans="2:6">
      <c r="B276" s="79"/>
      <c r="C276" s="79"/>
      <c r="D276" s="79"/>
      <c r="E276" s="67"/>
      <c r="F276" s="68"/>
    </row>
    <row r="277" spans="2:6" ht="14.4">
      <c r="B277" s="59" t="s">
        <v>315</v>
      </c>
      <c r="C277"/>
      <c r="D277" s="57"/>
      <c r="E277" s="57"/>
      <c r="F277" s="58"/>
    </row>
    <row r="278" spans="2:6" ht="14.4">
      <c r="B278" s="59" t="s">
        <v>316</v>
      </c>
      <c r="C278"/>
      <c r="D278" s="57"/>
      <c r="E278" s="57"/>
      <c r="F278" s="58"/>
    </row>
    <row r="279" spans="2:6" ht="14.4">
      <c r="B279" s="59" t="s">
        <v>317</v>
      </c>
      <c r="C279"/>
      <c r="D279" s="57"/>
      <c r="E279" s="57"/>
      <c r="F279" s="58"/>
    </row>
    <row r="280" spans="2:6">
      <c r="B280" s="60" t="s">
        <v>198</v>
      </c>
      <c r="C280" s="60" t="s">
        <v>206</v>
      </c>
      <c r="D280" s="61" t="s">
        <v>207</v>
      </c>
      <c r="E280" s="61" t="s">
        <v>208</v>
      </c>
      <c r="F280" s="62" t="s">
        <v>5</v>
      </c>
    </row>
    <row r="281" spans="2:6">
      <c r="B281" s="63" t="s">
        <v>198</v>
      </c>
      <c r="C281" s="63" t="s">
        <v>303</v>
      </c>
      <c r="D281" s="64">
        <v>1</v>
      </c>
      <c r="E281" s="64"/>
      <c r="F281" s="65">
        <f>D281*E281</f>
        <v>0</v>
      </c>
    </row>
    <row r="282" spans="2:6" ht="14.4">
      <c r="B282" s="59" t="s">
        <v>198</v>
      </c>
      <c r="C282"/>
      <c r="D282" s="57"/>
      <c r="E282" s="57"/>
      <c r="F282" s="58"/>
    </row>
    <row r="283" spans="2:6" ht="14.4">
      <c r="B283" s="59" t="s">
        <v>318</v>
      </c>
      <c r="C283"/>
      <c r="D283" s="57"/>
      <c r="E283" s="57"/>
      <c r="F283" s="58"/>
    </row>
    <row r="284" spans="2:6" ht="14.4">
      <c r="B284" s="59" t="s">
        <v>319</v>
      </c>
      <c r="C284"/>
      <c r="D284" s="57"/>
      <c r="E284" s="57"/>
      <c r="F284" s="58"/>
    </row>
    <row r="285" spans="2:6" ht="14.4">
      <c r="B285" s="59" t="s">
        <v>320</v>
      </c>
      <c r="C285"/>
      <c r="D285" s="57"/>
      <c r="E285" s="57"/>
      <c r="F285" s="58"/>
    </row>
    <row r="286" spans="2:6" ht="14.4">
      <c r="B286" s="59" t="s">
        <v>321</v>
      </c>
      <c r="C286"/>
      <c r="D286" s="57"/>
      <c r="E286" s="57"/>
      <c r="F286" s="58"/>
    </row>
    <row r="287" spans="2:6" ht="14.4">
      <c r="B287" s="59" t="s">
        <v>322</v>
      </c>
      <c r="C287"/>
      <c r="D287" s="57"/>
      <c r="E287" s="57"/>
      <c r="F287" s="58"/>
    </row>
    <row r="288" spans="2:6" ht="14.4">
      <c r="B288" s="59" t="s">
        <v>323</v>
      </c>
      <c r="C288"/>
      <c r="D288" s="57"/>
      <c r="E288" s="57"/>
      <c r="F288" s="58"/>
    </row>
    <row r="289" spans="2:6" ht="14.4">
      <c r="B289" s="59" t="s">
        <v>324</v>
      </c>
      <c r="C289"/>
      <c r="D289" s="57"/>
      <c r="E289" s="57"/>
      <c r="F289" s="58"/>
    </row>
    <row r="290" spans="2:6" ht="14.4">
      <c r="B290" s="59" t="s">
        <v>325</v>
      </c>
      <c r="C290"/>
      <c r="D290" s="57"/>
      <c r="E290" s="57"/>
      <c r="F290" s="58"/>
    </row>
    <row r="291" spans="2:6" ht="14.4">
      <c r="B291" s="59" t="s">
        <v>326</v>
      </c>
      <c r="C291"/>
      <c r="D291" s="57"/>
      <c r="E291" s="57"/>
      <c r="F291" s="58"/>
    </row>
    <row r="292" spans="2:6" ht="14.4">
      <c r="B292" s="59" t="s">
        <v>327</v>
      </c>
      <c r="C292"/>
      <c r="D292" s="57"/>
      <c r="E292" s="57"/>
      <c r="F292" s="58"/>
    </row>
    <row r="293" spans="2:6">
      <c r="B293" s="89" t="s">
        <v>198</v>
      </c>
      <c r="C293" s="89" t="s">
        <v>206</v>
      </c>
      <c r="D293" s="90" t="s">
        <v>207</v>
      </c>
      <c r="E293" s="90" t="s">
        <v>208</v>
      </c>
      <c r="F293" s="91" t="s">
        <v>5</v>
      </c>
    </row>
    <row r="294" spans="2:6">
      <c r="B294" s="92" t="s">
        <v>198</v>
      </c>
      <c r="C294" s="92" t="s">
        <v>303</v>
      </c>
      <c r="D294" s="93">
        <v>1</v>
      </c>
      <c r="E294" s="93"/>
      <c r="F294" s="94">
        <f>D294*E294</f>
        <v>0</v>
      </c>
    </row>
    <row r="295" spans="2:6" ht="14.4">
      <c r="B295" s="59" t="s">
        <v>198</v>
      </c>
      <c r="C295"/>
      <c r="D295" s="57"/>
      <c r="E295" s="57"/>
      <c r="F295" s="58"/>
    </row>
    <row r="296" spans="2:6" ht="14.4">
      <c r="B296" s="59" t="s">
        <v>328</v>
      </c>
      <c r="C296"/>
      <c r="D296" s="57"/>
      <c r="E296" s="57"/>
      <c r="F296" s="58"/>
    </row>
    <row r="297" spans="2:6" ht="14.4">
      <c r="B297" s="59" t="s">
        <v>329</v>
      </c>
      <c r="C297"/>
      <c r="D297" s="57"/>
      <c r="E297" s="57"/>
      <c r="F297" s="58"/>
    </row>
    <row r="298" spans="2:6">
      <c r="B298" s="60" t="s">
        <v>198</v>
      </c>
      <c r="C298" s="60" t="s">
        <v>206</v>
      </c>
      <c r="D298" s="61" t="s">
        <v>207</v>
      </c>
      <c r="E298" s="61" t="s">
        <v>208</v>
      </c>
      <c r="F298" s="62" t="s">
        <v>5</v>
      </c>
    </row>
    <row r="299" spans="2:6">
      <c r="B299" s="63" t="s">
        <v>198</v>
      </c>
      <c r="C299" s="63" t="s">
        <v>303</v>
      </c>
      <c r="D299" s="64">
        <v>1</v>
      </c>
      <c r="E299" s="64"/>
      <c r="F299" s="65">
        <f>D299*E299</f>
        <v>0</v>
      </c>
    </row>
    <row r="300" spans="2:6">
      <c r="B300" s="66"/>
      <c r="C300" s="66"/>
      <c r="D300" s="67"/>
      <c r="E300" s="67"/>
      <c r="F300" s="68"/>
    </row>
    <row r="301" spans="2:6" ht="14.4">
      <c r="B301" s="54" t="s">
        <v>330</v>
      </c>
      <c r="C301"/>
      <c r="D301" s="57"/>
      <c r="E301" s="57"/>
      <c r="F301" s="58"/>
    </row>
    <row r="302" spans="2:6" ht="14.4">
      <c r="B302" s="59" t="s">
        <v>331</v>
      </c>
      <c r="C302"/>
      <c r="D302" s="57"/>
      <c r="E302" s="57"/>
      <c r="F302" s="58"/>
    </row>
    <row r="303" spans="2:6" ht="14.4">
      <c r="B303" s="59" t="s">
        <v>332</v>
      </c>
      <c r="C303"/>
      <c r="D303" s="57"/>
      <c r="E303" s="57"/>
      <c r="F303" s="58"/>
    </row>
    <row r="304" spans="2:6" ht="14.4">
      <c r="B304" s="59" t="s">
        <v>333</v>
      </c>
      <c r="C304"/>
      <c r="D304" s="57"/>
      <c r="E304" s="57"/>
      <c r="F304" s="58"/>
    </row>
    <row r="305" spans="2:6" ht="14.4">
      <c r="B305" s="59" t="s">
        <v>334</v>
      </c>
      <c r="C305"/>
      <c r="D305" s="57"/>
      <c r="E305" s="57"/>
      <c r="F305" s="58"/>
    </row>
    <row r="306" spans="2:6" ht="14.4">
      <c r="B306" s="59" t="s">
        <v>335</v>
      </c>
      <c r="C306"/>
      <c r="D306" s="57"/>
      <c r="E306" s="57"/>
      <c r="F306" s="58"/>
    </row>
    <row r="307" spans="2:6" ht="14.4">
      <c r="B307" s="59" t="s">
        <v>336</v>
      </c>
      <c r="C307"/>
      <c r="D307" s="57"/>
      <c r="E307" s="57"/>
      <c r="F307" s="58"/>
    </row>
    <row r="308" spans="2:6" ht="14.4">
      <c r="B308" s="59" t="s">
        <v>337</v>
      </c>
      <c r="C308"/>
      <c r="D308" s="57"/>
      <c r="E308" s="57"/>
      <c r="F308" s="58"/>
    </row>
    <row r="309" spans="2:6" ht="14.4">
      <c r="B309" s="59" t="s">
        <v>338</v>
      </c>
      <c r="C309"/>
      <c r="D309" s="57"/>
      <c r="E309" s="57"/>
      <c r="F309" s="58"/>
    </row>
    <row r="310" spans="2:6" ht="14.4">
      <c r="B310" s="59" t="s">
        <v>339</v>
      </c>
      <c r="C310"/>
      <c r="D310" s="57"/>
      <c r="E310" s="57"/>
      <c r="F310" s="58"/>
    </row>
    <row r="311" spans="2:6" ht="14.4">
      <c r="B311" s="59" t="s">
        <v>340</v>
      </c>
      <c r="C311"/>
      <c r="D311" s="57"/>
      <c r="E311" s="57"/>
      <c r="F311" s="58"/>
    </row>
    <row r="312" spans="2:6" ht="14.4">
      <c r="B312" s="59" t="s">
        <v>341</v>
      </c>
      <c r="C312"/>
      <c r="D312" s="57"/>
      <c r="E312" s="57"/>
      <c r="F312" s="58"/>
    </row>
    <row r="313" spans="2:6">
      <c r="B313" s="60" t="s">
        <v>198</v>
      </c>
      <c r="C313" s="60" t="s">
        <v>206</v>
      </c>
      <c r="D313" s="61" t="s">
        <v>207</v>
      </c>
      <c r="E313" s="61" t="s">
        <v>208</v>
      </c>
      <c r="F313" s="62" t="s">
        <v>5</v>
      </c>
    </row>
    <row r="314" spans="2:6">
      <c r="B314" s="63" t="s">
        <v>198</v>
      </c>
      <c r="C314" s="63" t="s">
        <v>303</v>
      </c>
      <c r="D314" s="64">
        <v>1</v>
      </c>
      <c r="E314" s="64"/>
      <c r="F314" s="65">
        <f>D314*E314</f>
        <v>0</v>
      </c>
    </row>
    <row r="315" spans="2:6">
      <c r="B315" s="66"/>
      <c r="C315" s="66"/>
      <c r="D315" s="67"/>
      <c r="E315" s="67"/>
      <c r="F315" s="68"/>
    </row>
    <row r="316" spans="2:6">
      <c r="B316" s="66"/>
      <c r="C316" s="66"/>
      <c r="D316" s="67"/>
      <c r="E316" s="67"/>
      <c r="F316" s="68"/>
    </row>
    <row r="317" spans="2:6">
      <c r="B317" s="66"/>
      <c r="C317" s="66"/>
      <c r="D317" s="67"/>
      <c r="E317" s="67"/>
      <c r="F317" s="68"/>
    </row>
    <row r="318" spans="2:6">
      <c r="B318" s="66"/>
      <c r="C318" s="66"/>
      <c r="D318" s="67"/>
      <c r="E318" s="67"/>
      <c r="F318" s="68"/>
    </row>
    <row r="319" spans="2:6" ht="14.4">
      <c r="B319" s="59" t="s">
        <v>342</v>
      </c>
      <c r="C319"/>
      <c r="D319" s="57"/>
      <c r="E319" s="57"/>
      <c r="F319" s="58"/>
    </row>
    <row r="320" spans="2:6" ht="14.4">
      <c r="B320" s="59" t="s">
        <v>343</v>
      </c>
      <c r="C320"/>
      <c r="D320" s="57"/>
      <c r="E320" s="57"/>
      <c r="F320" s="58"/>
    </row>
    <row r="321" spans="2:6">
      <c r="B321" s="60" t="s">
        <v>198</v>
      </c>
      <c r="C321" s="60" t="s">
        <v>206</v>
      </c>
      <c r="D321" s="61" t="s">
        <v>207</v>
      </c>
      <c r="E321" s="61" t="s">
        <v>208</v>
      </c>
      <c r="F321" s="62" t="s">
        <v>5</v>
      </c>
    </row>
    <row r="322" spans="2:6">
      <c r="B322" s="63" t="s">
        <v>198</v>
      </c>
      <c r="C322" s="63" t="s">
        <v>303</v>
      </c>
      <c r="D322" s="64">
        <v>1</v>
      </c>
      <c r="E322" s="64"/>
      <c r="F322" s="65">
        <f>D322*E322</f>
        <v>0</v>
      </c>
    </row>
    <row r="323" spans="2:6">
      <c r="B323" s="66"/>
      <c r="C323" s="66"/>
      <c r="D323" s="67"/>
      <c r="E323" s="67"/>
      <c r="F323" s="68"/>
    </row>
    <row r="324" spans="2:6" ht="14.4">
      <c r="B324" s="59" t="s">
        <v>344</v>
      </c>
      <c r="C324"/>
      <c r="D324" s="57"/>
      <c r="E324" s="57"/>
      <c r="F324" s="58"/>
    </row>
    <row r="325" spans="2:6" ht="14.4">
      <c r="B325" s="59" t="s">
        <v>345</v>
      </c>
      <c r="C325"/>
      <c r="D325" s="57"/>
      <c r="E325" s="57"/>
      <c r="F325" s="58"/>
    </row>
    <row r="326" spans="2:6" ht="14.4">
      <c r="B326" s="59" t="s">
        <v>346</v>
      </c>
      <c r="C326"/>
      <c r="D326" s="57"/>
      <c r="E326" s="57"/>
      <c r="F326" s="58"/>
    </row>
    <row r="327" spans="2:6">
      <c r="B327" s="60" t="s">
        <v>198</v>
      </c>
      <c r="C327" s="60" t="s">
        <v>206</v>
      </c>
      <c r="D327" s="61" t="s">
        <v>207</v>
      </c>
      <c r="E327" s="61" t="s">
        <v>208</v>
      </c>
      <c r="F327" s="62" t="s">
        <v>5</v>
      </c>
    </row>
    <row r="328" spans="2:6">
      <c r="B328" s="63" t="s">
        <v>198</v>
      </c>
      <c r="C328" s="63" t="s">
        <v>303</v>
      </c>
      <c r="D328" s="64">
        <v>1</v>
      </c>
      <c r="E328" s="64"/>
      <c r="F328" s="65">
        <f>D328*E328</f>
        <v>0</v>
      </c>
    </row>
    <row r="329" spans="2:6">
      <c r="B329" s="66"/>
      <c r="C329" s="66"/>
      <c r="D329" s="67"/>
      <c r="E329" s="67"/>
      <c r="F329" s="68"/>
    </row>
    <row r="330" spans="2:6" ht="14.4">
      <c r="B330" s="59" t="s">
        <v>347</v>
      </c>
      <c r="C330"/>
      <c r="D330" s="57"/>
      <c r="E330" s="57"/>
      <c r="F330" s="58"/>
    </row>
    <row r="331" spans="2:6" ht="14.4">
      <c r="B331" s="59" t="s">
        <v>348</v>
      </c>
      <c r="C331"/>
      <c r="D331" s="57"/>
      <c r="E331" s="57"/>
      <c r="F331" s="58"/>
    </row>
    <row r="332" spans="2:6" ht="14.4">
      <c r="B332" s="59" t="s">
        <v>349</v>
      </c>
      <c r="C332"/>
      <c r="D332" s="57"/>
      <c r="E332" s="57"/>
      <c r="F332" s="58"/>
    </row>
    <row r="333" spans="2:6" ht="14.4">
      <c r="B333" s="59" t="s">
        <v>350</v>
      </c>
      <c r="C333"/>
      <c r="D333" s="57"/>
      <c r="E333" s="57"/>
      <c r="F333" s="58"/>
    </row>
    <row r="334" spans="2:6">
      <c r="B334" s="60" t="s">
        <v>198</v>
      </c>
      <c r="C334" s="60" t="s">
        <v>206</v>
      </c>
      <c r="D334" s="61" t="s">
        <v>207</v>
      </c>
      <c r="E334" s="61" t="s">
        <v>208</v>
      </c>
      <c r="F334" s="62" t="s">
        <v>5</v>
      </c>
    </row>
    <row r="335" spans="2:6">
      <c r="B335" s="63" t="s">
        <v>198</v>
      </c>
      <c r="C335" s="63" t="s">
        <v>303</v>
      </c>
      <c r="D335" s="64">
        <v>1</v>
      </c>
      <c r="E335" s="64"/>
      <c r="F335" s="65">
        <f>D335*E335</f>
        <v>0</v>
      </c>
    </row>
    <row r="336" spans="2:6">
      <c r="B336" s="66"/>
      <c r="C336" s="66"/>
      <c r="D336" s="67"/>
      <c r="E336" s="67"/>
      <c r="F336" s="68"/>
    </row>
    <row r="337" spans="2:6" ht="14.4">
      <c r="B337" s="59" t="s">
        <v>351</v>
      </c>
      <c r="C337"/>
      <c r="D337" s="57"/>
      <c r="E337" s="57"/>
      <c r="F337" s="58"/>
    </row>
    <row r="338" spans="2:6" ht="14.4">
      <c r="B338" s="59" t="s">
        <v>352</v>
      </c>
      <c r="C338"/>
      <c r="D338" s="57"/>
      <c r="E338" s="57"/>
      <c r="F338" s="58"/>
    </row>
    <row r="339" spans="2:6" ht="14.4">
      <c r="B339" s="95" t="s">
        <v>353</v>
      </c>
      <c r="C339"/>
      <c r="D339" s="57"/>
      <c r="E339" s="57"/>
      <c r="F339" s="58"/>
    </row>
    <row r="340" spans="2:6" ht="14.4">
      <c r="B340" s="95" t="s">
        <v>354</v>
      </c>
      <c r="C340"/>
      <c r="D340" s="57"/>
      <c r="E340" s="57"/>
      <c r="F340" s="58"/>
    </row>
    <row r="341" spans="2:6" ht="14.4">
      <c r="B341" s="95" t="s">
        <v>355</v>
      </c>
      <c r="C341"/>
      <c r="D341" s="57"/>
      <c r="E341" s="57"/>
      <c r="F341" s="58"/>
    </row>
    <row r="342" spans="2:6" ht="14.4">
      <c r="B342" s="95" t="s">
        <v>356</v>
      </c>
      <c r="C342"/>
      <c r="D342" s="57"/>
      <c r="E342" s="57"/>
      <c r="F342" s="58"/>
    </row>
    <row r="343" spans="2:6" ht="14.4">
      <c r="B343" s="95" t="s">
        <v>357</v>
      </c>
      <c r="C343"/>
      <c r="D343" s="57"/>
      <c r="E343" s="57"/>
      <c r="F343" s="58"/>
    </row>
    <row r="344" spans="2:6" ht="14.4">
      <c r="B344" s="95" t="s">
        <v>358</v>
      </c>
      <c r="C344"/>
      <c r="D344" s="57"/>
      <c r="E344" s="57"/>
      <c r="F344" s="58"/>
    </row>
    <row r="345" spans="2:6" ht="14.4">
      <c r="B345" s="95" t="s">
        <v>359</v>
      </c>
      <c r="C345"/>
      <c r="D345" s="57"/>
      <c r="E345" s="57"/>
      <c r="F345" s="58"/>
    </row>
    <row r="346" spans="2:6" ht="14.4">
      <c r="B346" s="95" t="s">
        <v>360</v>
      </c>
      <c r="C346"/>
      <c r="D346" s="57"/>
      <c r="E346" s="57"/>
      <c r="F346" s="58"/>
    </row>
    <row r="347" spans="2:6">
      <c r="B347" s="60" t="s">
        <v>198</v>
      </c>
      <c r="C347" s="60" t="s">
        <v>206</v>
      </c>
      <c r="D347" s="61" t="s">
        <v>207</v>
      </c>
      <c r="E347" s="61" t="s">
        <v>208</v>
      </c>
      <c r="F347" s="62" t="s">
        <v>5</v>
      </c>
    </row>
    <row r="348" spans="2:6">
      <c r="B348" s="63" t="s">
        <v>198</v>
      </c>
      <c r="C348" s="63" t="s">
        <v>303</v>
      </c>
      <c r="D348" s="64">
        <v>1</v>
      </c>
      <c r="E348" s="64"/>
      <c r="F348" s="65">
        <f>D348*E348</f>
        <v>0</v>
      </c>
    </row>
    <row r="349" spans="2:6">
      <c r="B349" s="66"/>
      <c r="C349" s="66"/>
      <c r="D349" s="67"/>
      <c r="E349" s="67"/>
      <c r="F349" s="68"/>
    </row>
    <row r="350" spans="2:6" ht="14.4">
      <c r="B350" s="59" t="s">
        <v>361</v>
      </c>
      <c r="C350"/>
      <c r="D350" s="57"/>
      <c r="E350" s="57"/>
      <c r="F350" s="58"/>
    </row>
    <row r="351" spans="2:6" ht="19.8">
      <c r="B351" s="69" t="s">
        <v>362</v>
      </c>
      <c r="C351"/>
      <c r="D351" s="57"/>
      <c r="E351" s="57"/>
      <c r="F351" s="58"/>
    </row>
    <row r="352" spans="2:6" ht="14.4">
      <c r="B352" s="59" t="s">
        <v>363</v>
      </c>
      <c r="C352"/>
      <c r="D352" s="57"/>
      <c r="E352" s="57"/>
      <c r="F352" s="58"/>
    </row>
    <row r="353" spans="2:6" ht="14.4">
      <c r="B353" s="59" t="s">
        <v>364</v>
      </c>
      <c r="C353"/>
      <c r="D353" s="57"/>
      <c r="E353" s="57"/>
      <c r="F353" s="58"/>
    </row>
    <row r="354" spans="2:6" ht="14.4">
      <c r="B354" s="59" t="s">
        <v>365</v>
      </c>
      <c r="C354"/>
      <c r="D354" s="57"/>
      <c r="E354" s="57"/>
      <c r="F354" s="58"/>
    </row>
    <row r="355" spans="2:6" ht="14.4">
      <c r="B355" s="59" t="s">
        <v>366</v>
      </c>
      <c r="C355"/>
      <c r="D355" s="57"/>
      <c r="E355" s="57"/>
      <c r="F355" s="58"/>
    </row>
    <row r="356" spans="2:6">
      <c r="B356" s="60" t="s">
        <v>198</v>
      </c>
      <c r="C356" s="60" t="s">
        <v>206</v>
      </c>
      <c r="D356" s="61" t="s">
        <v>207</v>
      </c>
      <c r="E356" s="61" t="s">
        <v>208</v>
      </c>
      <c r="F356" s="62" t="s">
        <v>5</v>
      </c>
    </row>
    <row r="357" spans="2:6">
      <c r="B357" s="63" t="s">
        <v>198</v>
      </c>
      <c r="C357" s="63" t="s">
        <v>303</v>
      </c>
      <c r="D357" s="64">
        <v>2</v>
      </c>
      <c r="E357" s="64"/>
      <c r="F357" s="65">
        <f>D357*E357</f>
        <v>0</v>
      </c>
    </row>
    <row r="358" spans="2:6">
      <c r="B358" s="66"/>
      <c r="C358" s="66"/>
      <c r="D358" s="67"/>
      <c r="E358" s="67"/>
      <c r="F358" s="68"/>
    </row>
    <row r="359" spans="2:6" ht="14.4">
      <c r="B359" s="59" t="s">
        <v>367</v>
      </c>
      <c r="C359"/>
      <c r="D359" s="57"/>
      <c r="E359" s="57"/>
      <c r="F359" s="58"/>
    </row>
    <row r="360" spans="2:6" ht="14.4">
      <c r="B360" s="59" t="s">
        <v>368</v>
      </c>
      <c r="C360"/>
      <c r="D360" s="57"/>
      <c r="E360" s="57"/>
      <c r="F360" s="58"/>
    </row>
    <row r="361" spans="2:6" ht="14.4">
      <c r="B361" s="59" t="s">
        <v>369</v>
      </c>
      <c r="C361"/>
      <c r="D361" s="57"/>
      <c r="E361" s="57"/>
      <c r="F361" s="58"/>
    </row>
    <row r="362" spans="2:6" ht="14.4">
      <c r="B362" s="59" t="s">
        <v>370</v>
      </c>
      <c r="C362"/>
      <c r="D362" s="57"/>
      <c r="E362" s="57"/>
      <c r="F362" s="58"/>
    </row>
    <row r="363" spans="2:6" ht="14.4">
      <c r="B363" s="59" t="s">
        <v>371</v>
      </c>
      <c r="C363"/>
      <c r="D363" s="57"/>
      <c r="E363" s="57"/>
      <c r="F363" s="58"/>
    </row>
    <row r="364" spans="2:6" ht="14.4">
      <c r="B364" s="59" t="s">
        <v>372</v>
      </c>
      <c r="C364"/>
      <c r="D364" s="57"/>
      <c r="E364" s="57"/>
      <c r="F364" s="58"/>
    </row>
    <row r="365" spans="2:6" ht="14.4">
      <c r="B365" s="59" t="s">
        <v>373</v>
      </c>
      <c r="C365"/>
      <c r="D365" s="57"/>
      <c r="E365" s="57"/>
      <c r="F365" s="58"/>
    </row>
    <row r="366" spans="2:6">
      <c r="B366" s="60" t="s">
        <v>198</v>
      </c>
      <c r="C366" s="60" t="s">
        <v>206</v>
      </c>
      <c r="D366" s="61" t="s">
        <v>207</v>
      </c>
      <c r="E366" s="61" t="s">
        <v>208</v>
      </c>
      <c r="F366" s="62" t="s">
        <v>5</v>
      </c>
    </row>
    <row r="367" spans="2:6">
      <c r="B367" s="63" t="s">
        <v>198</v>
      </c>
      <c r="C367" s="63" t="s">
        <v>303</v>
      </c>
      <c r="D367" s="64">
        <v>1</v>
      </c>
      <c r="E367" s="64"/>
      <c r="F367" s="65">
        <f>D367*E367</f>
        <v>0</v>
      </c>
    </row>
    <row r="368" spans="2:6">
      <c r="B368" s="66"/>
      <c r="C368" s="66"/>
      <c r="D368" s="67"/>
      <c r="E368" s="67"/>
      <c r="F368" s="68"/>
    </row>
    <row r="369" spans="2:6" ht="14.4">
      <c r="B369" s="59" t="s">
        <v>374</v>
      </c>
      <c r="C369"/>
      <c r="D369" s="57"/>
      <c r="E369" s="57"/>
      <c r="F369" s="58"/>
    </row>
    <row r="370" spans="2:6" ht="14.4">
      <c r="B370" s="59" t="s">
        <v>198</v>
      </c>
      <c r="C370"/>
      <c r="D370" s="57"/>
      <c r="E370" s="57"/>
      <c r="F370" s="58"/>
    </row>
    <row r="371" spans="2:6" ht="14.4">
      <c r="B371" s="59"/>
      <c r="C371"/>
      <c r="D371" s="57"/>
      <c r="E371" s="57"/>
      <c r="F371" s="58"/>
    </row>
    <row r="372" spans="2:6">
      <c r="B372" s="60" t="s">
        <v>198</v>
      </c>
      <c r="C372" s="60" t="s">
        <v>206</v>
      </c>
      <c r="D372" s="61" t="s">
        <v>207</v>
      </c>
      <c r="E372" s="61" t="s">
        <v>208</v>
      </c>
      <c r="F372" s="62" t="s">
        <v>5</v>
      </c>
    </row>
    <row r="373" spans="2:6">
      <c r="B373" s="63" t="s">
        <v>375</v>
      </c>
      <c r="C373" s="63" t="s">
        <v>17</v>
      </c>
      <c r="D373" s="64">
        <v>2</v>
      </c>
      <c r="E373" s="64"/>
      <c r="F373" s="65">
        <f>D373*E373</f>
        <v>0</v>
      </c>
    </row>
    <row r="374" spans="2:6">
      <c r="B374" s="66"/>
      <c r="C374" s="66"/>
      <c r="D374" s="67"/>
      <c r="E374" s="67"/>
      <c r="F374" s="68"/>
    </row>
    <row r="375" spans="2:6" ht="14.4">
      <c r="B375" s="59" t="s">
        <v>376</v>
      </c>
      <c r="C375"/>
      <c r="D375" s="57"/>
      <c r="E375" s="57"/>
      <c r="F375" s="58"/>
    </row>
    <row r="376" spans="2:6">
      <c r="B376" s="60" t="s">
        <v>198</v>
      </c>
      <c r="C376" s="60" t="s">
        <v>206</v>
      </c>
      <c r="D376" s="61" t="s">
        <v>207</v>
      </c>
      <c r="E376" s="61" t="s">
        <v>208</v>
      </c>
      <c r="F376" s="62" t="s">
        <v>5</v>
      </c>
    </row>
    <row r="377" spans="2:6">
      <c r="B377" s="63" t="s">
        <v>377</v>
      </c>
      <c r="C377" s="63" t="s">
        <v>17</v>
      </c>
      <c r="D377" s="64">
        <v>8</v>
      </c>
      <c r="E377" s="64"/>
      <c r="F377" s="65">
        <f>D377*E377</f>
        <v>0</v>
      </c>
    </row>
    <row r="378" spans="2:6">
      <c r="B378" s="63" t="s">
        <v>378</v>
      </c>
      <c r="C378" s="63" t="s">
        <v>17</v>
      </c>
      <c r="D378" s="64">
        <v>6</v>
      </c>
      <c r="E378" s="64"/>
      <c r="F378" s="65">
        <f>D378*E378</f>
        <v>0</v>
      </c>
    </row>
    <row r="379" spans="2:6">
      <c r="B379" s="63" t="s">
        <v>375</v>
      </c>
      <c r="C379" s="63" t="s">
        <v>17</v>
      </c>
      <c r="D379" s="64">
        <v>3</v>
      </c>
      <c r="E379" s="64"/>
      <c r="F379" s="65">
        <f>D379*E379</f>
        <v>0</v>
      </c>
    </row>
    <row r="380" spans="2:6">
      <c r="B380" s="66"/>
      <c r="C380" s="66"/>
      <c r="D380" s="67"/>
      <c r="E380" s="67"/>
      <c r="F380" s="68"/>
    </row>
    <row r="381" spans="2:6" ht="14.4">
      <c r="B381" s="59" t="s">
        <v>379</v>
      </c>
      <c r="C381"/>
      <c r="D381" s="57"/>
      <c r="E381" s="57"/>
      <c r="F381" s="58"/>
    </row>
    <row r="382" spans="2:6">
      <c r="B382" s="60" t="s">
        <v>198</v>
      </c>
      <c r="C382" s="60" t="s">
        <v>206</v>
      </c>
      <c r="D382" s="61" t="s">
        <v>207</v>
      </c>
      <c r="E382" s="61" t="s">
        <v>208</v>
      </c>
      <c r="F382" s="62" t="s">
        <v>5</v>
      </c>
    </row>
    <row r="383" spans="2:6">
      <c r="B383" s="63" t="s">
        <v>375</v>
      </c>
      <c r="C383" s="63" t="s">
        <v>17</v>
      </c>
      <c r="D383" s="64">
        <v>4</v>
      </c>
      <c r="E383" s="64"/>
      <c r="F383" s="65">
        <f>D383*E383</f>
        <v>0</v>
      </c>
    </row>
    <row r="384" spans="2:6">
      <c r="B384" s="66"/>
      <c r="C384" s="66"/>
      <c r="D384" s="67"/>
      <c r="E384" s="67"/>
      <c r="F384" s="68"/>
    </row>
    <row r="385" spans="2:6" ht="14.4">
      <c r="B385" s="59" t="s">
        <v>380</v>
      </c>
      <c r="C385"/>
      <c r="D385" s="57"/>
      <c r="E385" s="57"/>
      <c r="F385" s="58"/>
    </row>
    <row r="386" spans="2:6" ht="14.4">
      <c r="B386" s="59" t="s">
        <v>381</v>
      </c>
      <c r="C386"/>
      <c r="D386" s="57"/>
      <c r="E386" s="57"/>
      <c r="F386" s="58"/>
    </row>
    <row r="387" spans="2:6">
      <c r="B387" s="60" t="s">
        <v>198</v>
      </c>
      <c r="C387" s="60" t="s">
        <v>206</v>
      </c>
      <c r="D387" s="61" t="s">
        <v>207</v>
      </c>
      <c r="E387" s="61" t="s">
        <v>208</v>
      </c>
      <c r="F387" s="62" t="s">
        <v>5</v>
      </c>
    </row>
    <row r="388" spans="2:6">
      <c r="B388" s="63" t="s">
        <v>384</v>
      </c>
      <c r="C388" s="63" t="s">
        <v>210</v>
      </c>
      <c r="D388" s="64">
        <v>20</v>
      </c>
      <c r="E388" s="64"/>
      <c r="F388" s="65">
        <f>D388*E388</f>
        <v>0</v>
      </c>
    </row>
    <row r="389" spans="2:6">
      <c r="B389" s="63" t="s">
        <v>385</v>
      </c>
      <c r="C389" s="63" t="s">
        <v>210</v>
      </c>
      <c r="D389" s="64">
        <v>20</v>
      </c>
      <c r="E389" s="64"/>
      <c r="F389" s="65">
        <f t="shared" ref="F389:F393" si="1">D389*E389</f>
        <v>0</v>
      </c>
    </row>
    <row r="390" spans="2:6">
      <c r="B390" s="63" t="s">
        <v>386</v>
      </c>
      <c r="C390" s="63" t="s">
        <v>210</v>
      </c>
      <c r="D390" s="64">
        <v>10</v>
      </c>
      <c r="E390" s="64"/>
      <c r="F390" s="65">
        <f t="shared" si="1"/>
        <v>0</v>
      </c>
    </row>
    <row r="391" spans="2:6">
      <c r="B391" s="63" t="s">
        <v>387</v>
      </c>
      <c r="C391" s="63" t="s">
        <v>210</v>
      </c>
      <c r="D391" s="64">
        <v>10</v>
      </c>
      <c r="E391" s="64"/>
      <c r="F391" s="65">
        <f t="shared" si="1"/>
        <v>0</v>
      </c>
    </row>
    <row r="392" spans="2:6">
      <c r="B392" s="63" t="s">
        <v>388</v>
      </c>
      <c r="C392" s="63" t="s">
        <v>210</v>
      </c>
      <c r="D392" s="64">
        <v>20</v>
      </c>
      <c r="E392" s="64"/>
      <c r="F392" s="65">
        <f t="shared" si="1"/>
        <v>0</v>
      </c>
    </row>
    <row r="393" spans="2:6">
      <c r="B393" s="63" t="s">
        <v>389</v>
      </c>
      <c r="C393" s="63" t="s">
        <v>210</v>
      </c>
      <c r="D393" s="64">
        <v>20</v>
      </c>
      <c r="E393" s="64"/>
      <c r="F393" s="65">
        <f t="shared" si="1"/>
        <v>0</v>
      </c>
    </row>
    <row r="394" spans="2:6">
      <c r="B394" s="258" t="s">
        <v>282</v>
      </c>
      <c r="C394" s="259"/>
      <c r="D394" s="259"/>
      <c r="E394" s="260"/>
      <c r="F394" s="65">
        <f>SUM(F388:F393)</f>
        <v>0</v>
      </c>
    </row>
    <row r="395" spans="2:6">
      <c r="B395" s="79"/>
      <c r="C395" s="79"/>
      <c r="D395" s="79"/>
      <c r="E395" s="79"/>
      <c r="F395" s="68"/>
    </row>
    <row r="396" spans="2:6" ht="14.4">
      <c r="B396" s="59" t="s">
        <v>390</v>
      </c>
      <c r="C396"/>
      <c r="D396" s="57"/>
      <c r="E396" s="57"/>
      <c r="F396" s="58"/>
    </row>
    <row r="397" spans="2:6">
      <c r="B397" s="81" t="s">
        <v>198</v>
      </c>
      <c r="C397" s="81" t="s">
        <v>206</v>
      </c>
      <c r="D397" s="82" t="s">
        <v>207</v>
      </c>
      <c r="E397" s="82" t="s">
        <v>208</v>
      </c>
      <c r="F397" s="83" t="s">
        <v>5</v>
      </c>
    </row>
    <row r="398" spans="2:6">
      <c r="B398" s="73" t="s">
        <v>198</v>
      </c>
      <c r="C398" s="73" t="s">
        <v>238</v>
      </c>
      <c r="D398" s="74">
        <v>1</v>
      </c>
      <c r="E398" s="74"/>
      <c r="F398" s="75">
        <f>D398*E398</f>
        <v>0</v>
      </c>
    </row>
    <row r="399" spans="2:6">
      <c r="B399" s="66"/>
      <c r="C399" s="66"/>
      <c r="D399" s="67"/>
      <c r="E399" s="67"/>
      <c r="F399" s="68"/>
    </row>
    <row r="400" spans="2:6" ht="14.4">
      <c r="B400" s="59" t="s">
        <v>391</v>
      </c>
      <c r="C400"/>
      <c r="D400" s="57"/>
      <c r="E400" s="57"/>
      <c r="F400" s="58"/>
    </row>
    <row r="401" spans="2:6">
      <c r="B401" s="60" t="s">
        <v>198</v>
      </c>
      <c r="C401" s="60" t="s">
        <v>206</v>
      </c>
      <c r="D401" s="61" t="s">
        <v>207</v>
      </c>
      <c r="E401" s="61" t="s">
        <v>208</v>
      </c>
      <c r="F401" s="62" t="s">
        <v>5</v>
      </c>
    </row>
    <row r="402" spans="2:6">
      <c r="B402" s="63" t="s">
        <v>392</v>
      </c>
      <c r="C402" s="63" t="s">
        <v>17</v>
      </c>
      <c r="D402" s="64">
        <v>2</v>
      </c>
      <c r="E402" s="64"/>
      <c r="F402" s="65">
        <f>D402*E402</f>
        <v>0</v>
      </c>
    </row>
    <row r="403" spans="2:6">
      <c r="B403" s="66"/>
      <c r="C403" s="66"/>
      <c r="D403" s="67"/>
      <c r="E403" s="67"/>
      <c r="F403" s="68"/>
    </row>
    <row r="404" spans="2:6" ht="14.4">
      <c r="B404" s="59" t="s">
        <v>393</v>
      </c>
      <c r="C404"/>
      <c r="D404" s="57"/>
      <c r="E404" s="57"/>
      <c r="F404" s="58"/>
    </row>
    <row r="405" spans="2:6" ht="14.4">
      <c r="B405" s="59" t="s">
        <v>394</v>
      </c>
      <c r="C405"/>
      <c r="D405" s="57"/>
      <c r="E405" s="57"/>
      <c r="F405" s="58"/>
    </row>
    <row r="406" spans="2:6">
      <c r="B406" s="70" t="s">
        <v>198</v>
      </c>
      <c r="C406" s="70" t="s">
        <v>206</v>
      </c>
      <c r="D406" s="71" t="s">
        <v>207</v>
      </c>
      <c r="E406" s="71" t="s">
        <v>208</v>
      </c>
      <c r="F406" s="72" t="s">
        <v>5</v>
      </c>
    </row>
    <row r="407" spans="2:6">
      <c r="B407" s="73" t="s">
        <v>395</v>
      </c>
      <c r="C407" s="73" t="s">
        <v>210</v>
      </c>
      <c r="D407" s="74">
        <v>20</v>
      </c>
      <c r="E407" s="74"/>
      <c r="F407" s="75">
        <f>D407*E407</f>
        <v>0</v>
      </c>
    </row>
    <row r="408" spans="2:6" ht="14.4">
      <c r="B408" s="59" t="s">
        <v>198</v>
      </c>
      <c r="C408"/>
      <c r="D408" s="57"/>
      <c r="E408" s="57"/>
      <c r="F408" s="58"/>
    </row>
    <row r="409" spans="2:6" ht="14.4">
      <c r="B409" s="59" t="s">
        <v>396</v>
      </c>
      <c r="C409"/>
      <c r="D409" s="57"/>
      <c r="E409" s="57"/>
      <c r="F409" s="58"/>
    </row>
    <row r="410" spans="2:6" ht="14.4">
      <c r="B410" s="59" t="s">
        <v>397</v>
      </c>
      <c r="C410"/>
      <c r="D410" s="57"/>
      <c r="E410" s="57"/>
      <c r="F410" s="58"/>
    </row>
    <row r="411" spans="2:6">
      <c r="B411" s="60" t="s">
        <v>198</v>
      </c>
      <c r="C411" s="60" t="s">
        <v>206</v>
      </c>
      <c r="D411" s="61" t="s">
        <v>207</v>
      </c>
      <c r="E411" s="61" t="s">
        <v>208</v>
      </c>
      <c r="F411" s="62" t="s">
        <v>5</v>
      </c>
    </row>
    <row r="412" spans="2:6">
      <c r="B412" s="63" t="s">
        <v>398</v>
      </c>
      <c r="C412" s="63" t="s">
        <v>210</v>
      </c>
      <c r="D412" s="64">
        <v>20</v>
      </c>
      <c r="E412" s="64"/>
      <c r="F412" s="65">
        <f>D412*E412</f>
        <v>0</v>
      </c>
    </row>
    <row r="413" spans="2:6">
      <c r="B413" s="66"/>
      <c r="C413" s="66"/>
      <c r="D413" s="67"/>
      <c r="E413" s="67"/>
      <c r="F413" s="68"/>
    </row>
    <row r="414" spans="2:6" ht="14.4">
      <c r="B414" s="59" t="s">
        <v>399</v>
      </c>
      <c r="C414"/>
      <c r="D414" s="57"/>
      <c r="E414" s="57"/>
      <c r="F414" s="58"/>
    </row>
    <row r="415" spans="2:6" ht="14.4">
      <c r="B415" s="59" t="s">
        <v>400</v>
      </c>
      <c r="C415"/>
      <c r="D415" s="57"/>
      <c r="E415" s="57"/>
      <c r="F415" s="58"/>
    </row>
    <row r="416" spans="2:6" ht="14.4">
      <c r="B416" s="59" t="s">
        <v>401</v>
      </c>
      <c r="C416"/>
      <c r="D416" s="57"/>
      <c r="E416" s="57"/>
      <c r="F416" s="58"/>
    </row>
    <row r="417" spans="2:6">
      <c r="B417" s="60" t="s">
        <v>198</v>
      </c>
      <c r="C417" s="60" t="s">
        <v>206</v>
      </c>
      <c r="D417" s="61" t="s">
        <v>207</v>
      </c>
      <c r="E417" s="61" t="s">
        <v>208</v>
      </c>
      <c r="F417" s="62" t="s">
        <v>5</v>
      </c>
    </row>
    <row r="418" spans="2:6">
      <c r="B418" s="63" t="s">
        <v>402</v>
      </c>
      <c r="C418" s="63" t="s">
        <v>303</v>
      </c>
      <c r="D418" s="64">
        <v>1</v>
      </c>
      <c r="E418" s="64"/>
      <c r="F418" s="65">
        <f>D418*E418</f>
        <v>0</v>
      </c>
    </row>
    <row r="419" spans="2:6">
      <c r="B419" s="66"/>
      <c r="C419" s="66"/>
      <c r="D419" s="67"/>
      <c r="E419" s="67"/>
      <c r="F419" s="68"/>
    </row>
    <row r="420" spans="2:6">
      <c r="B420" s="66"/>
      <c r="C420" s="66"/>
      <c r="D420" s="67"/>
      <c r="E420" s="67"/>
      <c r="F420" s="68"/>
    </row>
    <row r="421" spans="2:6">
      <c r="B421" s="66"/>
      <c r="C421" s="66"/>
      <c r="D421" s="67"/>
      <c r="E421" s="67"/>
      <c r="F421" s="68"/>
    </row>
    <row r="422" spans="2:6">
      <c r="B422" s="66"/>
      <c r="C422" s="66"/>
      <c r="D422" s="67"/>
      <c r="E422" s="67"/>
      <c r="F422" s="68"/>
    </row>
    <row r="423" spans="2:6" ht="14.4">
      <c r="B423" s="59" t="s">
        <v>403</v>
      </c>
      <c r="C423"/>
      <c r="D423" s="57"/>
      <c r="E423" s="57"/>
      <c r="F423" s="58"/>
    </row>
    <row r="424" spans="2:6">
      <c r="B424" s="60" t="s">
        <v>198</v>
      </c>
      <c r="C424" s="60" t="s">
        <v>206</v>
      </c>
      <c r="D424" s="61" t="s">
        <v>207</v>
      </c>
      <c r="E424" s="61" t="s">
        <v>208</v>
      </c>
      <c r="F424" s="62" t="s">
        <v>5</v>
      </c>
    </row>
    <row r="425" spans="2:6">
      <c r="B425" s="63" t="s">
        <v>404</v>
      </c>
      <c r="C425" s="63" t="s">
        <v>17</v>
      </c>
      <c r="D425" s="64">
        <v>1</v>
      </c>
      <c r="E425" s="64"/>
      <c r="F425" s="65">
        <f>D425*E425</f>
        <v>0</v>
      </c>
    </row>
    <row r="426" spans="2:6">
      <c r="B426" s="66"/>
      <c r="C426" s="66"/>
      <c r="D426" s="67"/>
      <c r="E426" s="67"/>
      <c r="F426" s="68"/>
    </row>
    <row r="427" spans="2:6" ht="14.4">
      <c r="B427" s="59" t="s">
        <v>405</v>
      </c>
      <c r="C427"/>
      <c r="D427" s="57"/>
      <c r="E427" s="57"/>
      <c r="F427" s="58"/>
    </row>
    <row r="428" spans="2:6">
      <c r="B428" s="60" t="s">
        <v>198</v>
      </c>
      <c r="C428" s="60" t="s">
        <v>206</v>
      </c>
      <c r="D428" s="61" t="s">
        <v>207</v>
      </c>
      <c r="E428" s="61" t="s">
        <v>208</v>
      </c>
      <c r="F428" s="62" t="s">
        <v>5</v>
      </c>
    </row>
    <row r="429" spans="2:6">
      <c r="B429" s="63" t="s">
        <v>198</v>
      </c>
      <c r="C429" s="63" t="s">
        <v>238</v>
      </c>
      <c r="D429" s="64">
        <v>1</v>
      </c>
      <c r="E429" s="64"/>
      <c r="F429" s="65">
        <f>D429*E429</f>
        <v>0</v>
      </c>
    </row>
    <row r="430" spans="2:6">
      <c r="B430" s="66"/>
      <c r="C430" s="66"/>
      <c r="D430" s="67"/>
      <c r="E430" s="67"/>
      <c r="F430" s="68"/>
    </row>
    <row r="431" spans="2:6" ht="14.4">
      <c r="B431" s="59" t="s">
        <v>406</v>
      </c>
      <c r="C431"/>
      <c r="D431" s="57"/>
      <c r="E431" s="57"/>
      <c r="F431" s="58"/>
    </row>
    <row r="432" spans="2:6" ht="14.4">
      <c r="B432" s="59" t="s">
        <v>407</v>
      </c>
      <c r="C432"/>
      <c r="D432" s="57"/>
      <c r="E432" s="57"/>
      <c r="F432" s="58"/>
    </row>
    <row r="433" spans="2:8">
      <c r="B433" s="70" t="s">
        <v>198</v>
      </c>
      <c r="C433" s="70" t="s">
        <v>206</v>
      </c>
      <c r="D433" s="71" t="s">
        <v>207</v>
      </c>
      <c r="E433" s="71" t="s">
        <v>208</v>
      </c>
      <c r="F433" s="72" t="s">
        <v>5</v>
      </c>
    </row>
    <row r="434" spans="2:8">
      <c r="B434" s="73" t="s">
        <v>198</v>
      </c>
      <c r="C434" s="73" t="s">
        <v>238</v>
      </c>
      <c r="D434" s="74">
        <v>1</v>
      </c>
      <c r="E434" s="74"/>
      <c r="F434" s="75">
        <f>D434*E434</f>
        <v>0</v>
      </c>
    </row>
    <row r="435" spans="2:8" ht="14.4">
      <c r="B435" s="59" t="s">
        <v>198</v>
      </c>
      <c r="C435"/>
      <c r="D435" s="57"/>
      <c r="E435" s="57"/>
      <c r="F435" s="58"/>
    </row>
    <row r="436" spans="2:8" ht="14.4">
      <c r="B436" s="59" t="s">
        <v>198</v>
      </c>
      <c r="C436"/>
      <c r="D436" s="57"/>
      <c r="E436" s="57"/>
      <c r="F436" s="58"/>
    </row>
    <row r="437" spans="2:8" ht="14.4">
      <c r="B437" s="76" t="s">
        <v>239</v>
      </c>
      <c r="C437" s="77">
        <f>SUM(F434+F429+F425+F418+F412+F407+F402+F398+F394+F383+F379+F378+F377+F373+F367+F357+F348+F335+F328+F322+F314+F299+F294+F281+F275+F258)</f>
        <v>0</v>
      </c>
      <c r="D437" s="57"/>
      <c r="E437" s="57"/>
      <c r="F437" s="58"/>
    </row>
    <row r="440" spans="2:8" ht="14.4">
      <c r="B440" s="54" t="s">
        <v>408</v>
      </c>
      <c r="C440"/>
      <c r="D440" s="57"/>
      <c r="E440" s="57"/>
      <c r="F440" s="58"/>
      <c r="G440"/>
      <c r="H440"/>
    </row>
    <row r="441" spans="2:8" ht="14.4">
      <c r="B441" s="59" t="s">
        <v>198</v>
      </c>
      <c r="C441"/>
      <c r="D441" s="57"/>
      <c r="E441" s="57"/>
      <c r="F441" s="58"/>
      <c r="G441"/>
      <c r="H441"/>
    </row>
    <row r="442" spans="2:8" ht="14.4">
      <c r="B442" s="59" t="s">
        <v>409</v>
      </c>
      <c r="C442"/>
      <c r="D442" s="57"/>
      <c r="E442" s="57"/>
      <c r="F442" s="58"/>
      <c r="G442"/>
      <c r="H442"/>
    </row>
    <row r="443" spans="2:8" ht="14.4">
      <c r="B443" s="59" t="s">
        <v>198</v>
      </c>
      <c r="C443"/>
      <c r="D443" s="57"/>
      <c r="E443" s="57"/>
      <c r="F443" s="58"/>
      <c r="G443"/>
      <c r="H443"/>
    </row>
    <row r="444" spans="2:8" ht="22.8">
      <c r="B444" s="96" t="s">
        <v>410</v>
      </c>
      <c r="C444" s="96" t="s">
        <v>411</v>
      </c>
      <c r="D444" s="97" t="s">
        <v>412</v>
      </c>
      <c r="E444" s="98" t="s">
        <v>206</v>
      </c>
      <c r="F444" s="99" t="s">
        <v>207</v>
      </c>
      <c r="G444" s="100" t="s">
        <v>208</v>
      </c>
      <c r="H444" s="101" t="s">
        <v>5</v>
      </c>
    </row>
    <row r="445" spans="2:8">
      <c r="B445" s="102" t="s">
        <v>413</v>
      </c>
      <c r="C445" s="102" t="s">
        <v>198</v>
      </c>
      <c r="D445" s="103" t="s">
        <v>198</v>
      </c>
      <c r="E445" s="103" t="s">
        <v>198</v>
      </c>
      <c r="F445" s="104" t="s">
        <v>198</v>
      </c>
      <c r="G445" s="102" t="s">
        <v>198</v>
      </c>
      <c r="H445" s="105" t="s">
        <v>198</v>
      </c>
    </row>
    <row r="446" spans="2:8">
      <c r="B446" s="102">
        <v>1</v>
      </c>
      <c r="C446" s="102">
        <v>3282</v>
      </c>
      <c r="D446" s="103" t="s">
        <v>414</v>
      </c>
      <c r="E446" s="103" t="s">
        <v>17</v>
      </c>
      <c r="F446" s="106">
        <v>7</v>
      </c>
      <c r="G446" s="103"/>
      <c r="H446" s="107">
        <f t="shared" ref="H446:H453" si="2">F446*G446</f>
        <v>0</v>
      </c>
    </row>
    <row r="447" spans="2:8">
      <c r="B447" s="102">
        <v>2</v>
      </c>
      <c r="C447" s="102">
        <v>730</v>
      </c>
      <c r="D447" s="103" t="s">
        <v>415</v>
      </c>
      <c r="E447" s="103" t="s">
        <v>17</v>
      </c>
      <c r="F447" s="106">
        <v>2</v>
      </c>
      <c r="G447" s="103"/>
      <c r="H447" s="107">
        <f t="shared" si="2"/>
        <v>0</v>
      </c>
    </row>
    <row r="448" spans="2:8">
      <c r="B448" s="102">
        <v>3</v>
      </c>
      <c r="C448" s="102">
        <v>1797</v>
      </c>
      <c r="D448" s="103" t="s">
        <v>416</v>
      </c>
      <c r="E448" s="103" t="s">
        <v>17</v>
      </c>
      <c r="F448" s="106">
        <v>1</v>
      </c>
      <c r="G448" s="103"/>
      <c r="H448" s="107">
        <f t="shared" si="2"/>
        <v>0</v>
      </c>
    </row>
    <row r="449" spans="2:8">
      <c r="B449" s="102">
        <v>4</v>
      </c>
      <c r="C449" s="102">
        <v>1496</v>
      </c>
      <c r="D449" s="103" t="s">
        <v>417</v>
      </c>
      <c r="E449" s="103" t="s">
        <v>17</v>
      </c>
      <c r="F449" s="106">
        <v>1</v>
      </c>
      <c r="G449" s="103"/>
      <c r="H449" s="107">
        <f t="shared" si="2"/>
        <v>0</v>
      </c>
    </row>
    <row r="450" spans="2:8">
      <c r="B450" s="102">
        <v>5</v>
      </c>
      <c r="C450" s="102">
        <v>882</v>
      </c>
      <c r="D450" s="103" t="s">
        <v>415</v>
      </c>
      <c r="E450" s="103" t="s">
        <v>17</v>
      </c>
      <c r="F450" s="106">
        <v>1</v>
      </c>
      <c r="G450" s="103"/>
      <c r="H450" s="107">
        <f t="shared" si="2"/>
        <v>0</v>
      </c>
    </row>
    <row r="451" spans="2:8">
      <c r="B451" s="102">
        <v>6</v>
      </c>
      <c r="C451" s="102">
        <v>1336</v>
      </c>
      <c r="D451" s="103" t="s">
        <v>417</v>
      </c>
      <c r="E451" s="103" t="s">
        <v>17</v>
      </c>
      <c r="F451" s="106">
        <v>1</v>
      </c>
      <c r="G451" s="103"/>
      <c r="H451" s="107">
        <f t="shared" si="2"/>
        <v>0</v>
      </c>
    </row>
    <row r="452" spans="2:8">
      <c r="B452" s="102">
        <v>7</v>
      </c>
      <c r="C452" s="102">
        <v>2196</v>
      </c>
      <c r="D452" s="103" t="s">
        <v>418</v>
      </c>
      <c r="E452" s="103" t="s">
        <v>17</v>
      </c>
      <c r="F452" s="106">
        <v>1</v>
      </c>
      <c r="G452" s="103"/>
      <c r="H452" s="107">
        <f t="shared" si="2"/>
        <v>0</v>
      </c>
    </row>
    <row r="453" spans="2:8">
      <c r="B453" s="102">
        <v>8</v>
      </c>
      <c r="C453" s="102">
        <v>1824</v>
      </c>
      <c r="D453" s="103" t="s">
        <v>419</v>
      </c>
      <c r="E453" s="103" t="s">
        <v>17</v>
      </c>
      <c r="F453" s="106">
        <v>1</v>
      </c>
      <c r="G453" s="103"/>
      <c r="H453" s="107">
        <f t="shared" si="2"/>
        <v>0</v>
      </c>
    </row>
    <row r="454" spans="2:8">
      <c r="B454" s="102" t="s">
        <v>420</v>
      </c>
      <c r="C454" s="102" t="s">
        <v>198</v>
      </c>
      <c r="D454" s="103" t="s">
        <v>198</v>
      </c>
      <c r="E454" s="103" t="s">
        <v>198</v>
      </c>
      <c r="F454" s="106" t="s">
        <v>198</v>
      </c>
      <c r="G454" s="103"/>
      <c r="H454" s="107" t="s">
        <v>198</v>
      </c>
    </row>
    <row r="455" spans="2:8">
      <c r="B455" s="102">
        <v>1</v>
      </c>
      <c r="C455" s="102">
        <v>1828</v>
      </c>
      <c r="D455" s="103" t="s">
        <v>419</v>
      </c>
      <c r="E455" s="103" t="s">
        <v>17</v>
      </c>
      <c r="F455" s="106">
        <v>3</v>
      </c>
      <c r="G455" s="103"/>
      <c r="H455" s="107">
        <f>F455*G455</f>
        <v>0</v>
      </c>
    </row>
    <row r="456" spans="2:8">
      <c r="B456" s="102">
        <v>2</v>
      </c>
      <c r="C456" s="102">
        <v>664</v>
      </c>
      <c r="D456" s="103" t="s">
        <v>421</v>
      </c>
      <c r="E456" s="103" t="s">
        <v>17</v>
      </c>
      <c r="F456" s="106">
        <v>1</v>
      </c>
      <c r="G456" s="103"/>
      <c r="H456" s="107">
        <f>F456*G456</f>
        <v>0</v>
      </c>
    </row>
    <row r="457" spans="2:8">
      <c r="B457" s="102">
        <v>3</v>
      </c>
      <c r="C457" s="102">
        <v>1293</v>
      </c>
      <c r="D457" s="103" t="s">
        <v>417</v>
      </c>
      <c r="E457" s="103" t="s">
        <v>17</v>
      </c>
      <c r="F457" s="106">
        <v>1</v>
      </c>
      <c r="G457" s="103"/>
      <c r="H457" s="107">
        <f>F457*G457</f>
        <v>0</v>
      </c>
    </row>
    <row r="458" spans="2:8">
      <c r="B458" s="102">
        <v>4</v>
      </c>
      <c r="C458" s="102">
        <v>1157</v>
      </c>
      <c r="D458" s="103" t="s">
        <v>422</v>
      </c>
      <c r="E458" s="103" t="s">
        <v>17</v>
      </c>
      <c r="F458" s="106">
        <v>1</v>
      </c>
      <c r="G458" s="103"/>
      <c r="H458" s="107">
        <f>F458*G458</f>
        <v>0</v>
      </c>
    </row>
    <row r="459" spans="2:8">
      <c r="B459" s="102" t="s">
        <v>198</v>
      </c>
      <c r="C459" s="102" t="s">
        <v>198</v>
      </c>
      <c r="D459" s="108" t="s">
        <v>423</v>
      </c>
      <c r="E459" s="103" t="s">
        <v>198</v>
      </c>
      <c r="F459" s="106">
        <f>SUM(F446:F458)</f>
        <v>21</v>
      </c>
      <c r="G459" s="109" t="s">
        <v>282</v>
      </c>
      <c r="H459" s="107">
        <f>SUM(H446:H458)</f>
        <v>0</v>
      </c>
    </row>
    <row r="460" spans="2:8">
      <c r="B460" s="110"/>
      <c r="C460" s="110"/>
      <c r="D460" s="111"/>
      <c r="E460" s="112"/>
      <c r="F460" s="113"/>
      <c r="G460" s="114"/>
      <c r="H460" s="115"/>
    </row>
    <row r="461" spans="2:8" ht="14.4">
      <c r="B461" s="59" t="s">
        <v>424</v>
      </c>
      <c r="C461"/>
      <c r="D461" s="57"/>
      <c r="E461" s="57"/>
      <c r="F461" s="58"/>
      <c r="G461"/>
      <c r="H461"/>
    </row>
    <row r="462" spans="2:8" ht="14.4">
      <c r="B462" s="59" t="s">
        <v>425</v>
      </c>
      <c r="C462"/>
      <c r="D462" s="57"/>
      <c r="E462" s="57"/>
      <c r="F462" s="58"/>
      <c r="G462"/>
      <c r="H462"/>
    </row>
    <row r="463" spans="2:8" ht="14.4">
      <c r="B463" s="60" t="s">
        <v>198</v>
      </c>
      <c r="C463" s="60" t="s">
        <v>206</v>
      </c>
      <c r="D463" s="61" t="s">
        <v>207</v>
      </c>
      <c r="E463" s="61" t="s">
        <v>208</v>
      </c>
      <c r="F463" s="62" t="s">
        <v>5</v>
      </c>
      <c r="G463"/>
      <c r="H463"/>
    </row>
    <row r="464" spans="2:8" ht="14.4">
      <c r="B464" s="63" t="s">
        <v>426</v>
      </c>
      <c r="C464" s="63" t="s">
        <v>17</v>
      </c>
      <c r="D464" s="64">
        <v>21</v>
      </c>
      <c r="E464" s="64"/>
      <c r="F464" s="65">
        <f>D464*E464</f>
        <v>0</v>
      </c>
      <c r="G464"/>
      <c r="H464"/>
    </row>
    <row r="465" spans="2:8" ht="14.4">
      <c r="B465" s="66"/>
      <c r="C465" s="66"/>
      <c r="D465" s="67"/>
      <c r="E465" s="67"/>
      <c r="F465" s="68"/>
      <c r="G465"/>
      <c r="H465"/>
    </row>
    <row r="466" spans="2:8" ht="14.4">
      <c r="B466" s="59" t="s">
        <v>427</v>
      </c>
      <c r="C466"/>
      <c r="D466" s="57"/>
      <c r="E466" s="57"/>
      <c r="F466" s="58"/>
      <c r="G466"/>
      <c r="H466"/>
    </row>
    <row r="467" spans="2:8" ht="14.4">
      <c r="B467" s="60" t="s">
        <v>198</v>
      </c>
      <c r="C467" s="60" t="s">
        <v>206</v>
      </c>
      <c r="D467" s="61" t="s">
        <v>207</v>
      </c>
      <c r="E467" s="61" t="s">
        <v>208</v>
      </c>
      <c r="F467" s="62" t="s">
        <v>5</v>
      </c>
      <c r="G467"/>
      <c r="H467"/>
    </row>
    <row r="468" spans="2:8" ht="14.4">
      <c r="B468" s="63" t="s">
        <v>426</v>
      </c>
      <c r="C468" s="63" t="s">
        <v>17</v>
      </c>
      <c r="D468" s="64">
        <v>21</v>
      </c>
      <c r="E468" s="64"/>
      <c r="F468" s="65">
        <f>D468*E468</f>
        <v>0</v>
      </c>
      <c r="G468"/>
      <c r="H468"/>
    </row>
    <row r="469" spans="2:8" ht="14.4">
      <c r="B469" s="66"/>
      <c r="C469" s="66"/>
      <c r="D469" s="67"/>
      <c r="E469" s="67"/>
      <c r="F469" s="68"/>
      <c r="G469"/>
      <c r="H469"/>
    </row>
    <row r="470" spans="2:8" ht="14.4">
      <c r="B470" s="59" t="s">
        <v>428</v>
      </c>
      <c r="C470"/>
      <c r="D470" s="57"/>
      <c r="E470" s="57"/>
      <c r="F470" s="58"/>
      <c r="G470"/>
      <c r="H470"/>
    </row>
    <row r="471" spans="2:8" ht="14.4">
      <c r="B471" s="60" t="s">
        <v>198</v>
      </c>
      <c r="C471" s="60" t="s">
        <v>206</v>
      </c>
      <c r="D471" s="61" t="s">
        <v>207</v>
      </c>
      <c r="E471" s="61" t="s">
        <v>208</v>
      </c>
      <c r="F471" s="62" t="s">
        <v>5</v>
      </c>
      <c r="G471"/>
      <c r="H471"/>
    </row>
    <row r="472" spans="2:8" ht="14.4">
      <c r="B472" s="63" t="s">
        <v>426</v>
      </c>
      <c r="C472" s="63" t="s">
        <v>17</v>
      </c>
      <c r="D472" s="64">
        <v>21</v>
      </c>
      <c r="E472" s="64"/>
      <c r="F472" s="65">
        <f>D472*E472</f>
        <v>0</v>
      </c>
      <c r="G472"/>
      <c r="H472"/>
    </row>
    <row r="473" spans="2:8" ht="14.4">
      <c r="B473" s="59" t="s">
        <v>198</v>
      </c>
      <c r="C473"/>
      <c r="D473" s="57"/>
      <c r="E473" s="57"/>
      <c r="F473" s="58"/>
      <c r="G473"/>
      <c r="H473"/>
    </row>
    <row r="474" spans="2:8" ht="14.4">
      <c r="B474" s="59" t="s">
        <v>429</v>
      </c>
      <c r="C474"/>
      <c r="D474" s="57"/>
      <c r="E474" s="57"/>
      <c r="F474" s="58"/>
      <c r="G474"/>
      <c r="H474"/>
    </row>
    <row r="475" spans="2:8" ht="14.4">
      <c r="B475" s="59" t="s">
        <v>430</v>
      </c>
      <c r="C475"/>
      <c r="D475" s="57"/>
      <c r="E475" s="57"/>
      <c r="F475" s="58"/>
      <c r="G475"/>
      <c r="H475"/>
    </row>
    <row r="476" spans="2:8" ht="14.4">
      <c r="B476" s="59"/>
      <c r="C476"/>
      <c r="D476" s="57"/>
      <c r="E476" s="57"/>
      <c r="F476" s="58"/>
      <c r="G476"/>
      <c r="H476"/>
    </row>
    <row r="477" spans="2:8" ht="14.4">
      <c r="B477" s="59"/>
      <c r="C477"/>
      <c r="D477" s="57"/>
      <c r="E477" s="57"/>
      <c r="F477" s="58"/>
      <c r="G477"/>
      <c r="H477"/>
    </row>
    <row r="478" spans="2:8" ht="14.4">
      <c r="B478" s="60" t="s">
        <v>198</v>
      </c>
      <c r="C478" s="60" t="s">
        <v>206</v>
      </c>
      <c r="D478" s="61" t="s">
        <v>207</v>
      </c>
      <c r="E478" s="61" t="s">
        <v>208</v>
      </c>
      <c r="F478" s="62" t="s">
        <v>5</v>
      </c>
      <c r="G478"/>
      <c r="H478"/>
    </row>
    <row r="479" spans="2:8" ht="14.4">
      <c r="B479" s="63" t="s">
        <v>198</v>
      </c>
      <c r="C479" s="63" t="s">
        <v>431</v>
      </c>
      <c r="D479" s="64">
        <v>21</v>
      </c>
      <c r="E479" s="64"/>
      <c r="F479" s="65">
        <f>D479*E479</f>
        <v>0</v>
      </c>
      <c r="G479"/>
      <c r="H479"/>
    </row>
    <row r="480" spans="2:8" ht="14.4">
      <c r="B480" s="66"/>
      <c r="C480" s="66"/>
      <c r="D480" s="67"/>
      <c r="E480" s="67"/>
      <c r="F480" s="68"/>
      <c r="G480"/>
      <c r="H480"/>
    </row>
    <row r="481" spans="2:8" ht="14.4">
      <c r="B481" s="59" t="s">
        <v>432</v>
      </c>
      <c r="C481"/>
      <c r="D481" s="57"/>
      <c r="E481" s="57"/>
      <c r="F481" s="58"/>
      <c r="G481"/>
      <c r="H481"/>
    </row>
    <row r="482" spans="2:8" ht="14.4">
      <c r="B482" s="60" t="s">
        <v>198</v>
      </c>
      <c r="C482" s="60" t="s">
        <v>206</v>
      </c>
      <c r="D482" s="61" t="s">
        <v>207</v>
      </c>
      <c r="E482" s="61" t="s">
        <v>208</v>
      </c>
      <c r="F482" s="62" t="s">
        <v>5</v>
      </c>
      <c r="G482"/>
      <c r="H482"/>
    </row>
    <row r="483" spans="2:8" ht="14.4">
      <c r="B483" s="63" t="s">
        <v>433</v>
      </c>
      <c r="C483" s="63" t="s">
        <v>431</v>
      </c>
      <c r="D483" s="64">
        <v>21</v>
      </c>
      <c r="E483" s="64"/>
      <c r="F483" s="65">
        <f>D483*E483</f>
        <v>0</v>
      </c>
      <c r="G483"/>
      <c r="H483"/>
    </row>
    <row r="484" spans="2:8" ht="14.4">
      <c r="B484" s="66"/>
      <c r="C484" s="66"/>
      <c r="D484" s="67"/>
      <c r="E484" s="67"/>
      <c r="F484" s="68"/>
      <c r="G484"/>
      <c r="H484"/>
    </row>
    <row r="485" spans="2:8" ht="14.4">
      <c r="B485" s="59" t="s">
        <v>434</v>
      </c>
      <c r="C485"/>
      <c r="D485" s="57"/>
      <c r="E485" s="57"/>
      <c r="F485" s="58"/>
      <c r="G485"/>
      <c r="H485"/>
    </row>
    <row r="486" spans="2:8" ht="14.4">
      <c r="B486" s="59" t="s">
        <v>407</v>
      </c>
      <c r="C486"/>
      <c r="D486" s="57"/>
      <c r="E486" s="57"/>
      <c r="F486" s="58"/>
      <c r="G486"/>
      <c r="H486"/>
    </row>
    <row r="487" spans="2:8" ht="14.4">
      <c r="B487" s="60" t="s">
        <v>198</v>
      </c>
      <c r="C487" s="60" t="s">
        <v>206</v>
      </c>
      <c r="D487" s="61" t="s">
        <v>207</v>
      </c>
      <c r="E487" s="61" t="s">
        <v>208</v>
      </c>
      <c r="F487" s="62" t="s">
        <v>5</v>
      </c>
      <c r="G487"/>
      <c r="H487"/>
    </row>
    <row r="488" spans="2:8" ht="14.4">
      <c r="B488" s="63" t="s">
        <v>198</v>
      </c>
      <c r="C488" s="63" t="s">
        <v>238</v>
      </c>
      <c r="D488" s="64">
        <v>1</v>
      </c>
      <c r="E488" s="64"/>
      <c r="F488" s="65">
        <f>D488*E488</f>
        <v>0</v>
      </c>
      <c r="G488"/>
      <c r="H488"/>
    </row>
    <row r="489" spans="2:8" ht="14.4">
      <c r="B489" s="66"/>
      <c r="C489" s="66"/>
      <c r="D489" s="67"/>
      <c r="E489" s="67"/>
      <c r="F489" s="68"/>
      <c r="G489"/>
      <c r="H489"/>
    </row>
    <row r="490" spans="2:8" ht="14.4">
      <c r="B490" s="59" t="s">
        <v>435</v>
      </c>
      <c r="C490"/>
      <c r="D490" s="57"/>
      <c r="E490" s="57"/>
      <c r="F490" s="58"/>
      <c r="G490"/>
      <c r="H490"/>
    </row>
    <row r="491" spans="2:8" ht="14.4">
      <c r="B491" s="59" t="s">
        <v>436</v>
      </c>
      <c r="C491"/>
      <c r="D491" s="57"/>
      <c r="E491" s="57"/>
      <c r="F491" s="58"/>
      <c r="G491"/>
      <c r="H491"/>
    </row>
    <row r="492" spans="2:8" ht="14.4">
      <c r="B492" s="60" t="s">
        <v>198</v>
      </c>
      <c r="C492" s="60" t="s">
        <v>206</v>
      </c>
      <c r="D492" s="61" t="s">
        <v>207</v>
      </c>
      <c r="E492" s="61" t="s">
        <v>208</v>
      </c>
      <c r="F492" s="62" t="s">
        <v>5</v>
      </c>
      <c r="G492"/>
      <c r="H492"/>
    </row>
    <row r="493" spans="2:8" ht="14.4">
      <c r="B493" s="63" t="s">
        <v>382</v>
      </c>
      <c r="C493" s="63" t="s">
        <v>210</v>
      </c>
      <c r="D493" s="64">
        <v>140</v>
      </c>
      <c r="E493" s="64"/>
      <c r="F493" s="65">
        <f>D493*E493</f>
        <v>0</v>
      </c>
      <c r="G493"/>
      <c r="H493"/>
    </row>
    <row r="494" spans="2:8" ht="14.4">
      <c r="B494" s="63" t="s">
        <v>383</v>
      </c>
      <c r="C494" s="63" t="s">
        <v>210</v>
      </c>
      <c r="D494" s="64">
        <v>80</v>
      </c>
      <c r="E494" s="64"/>
      <c r="F494" s="65">
        <f>D494*E494</f>
        <v>0</v>
      </c>
      <c r="G494"/>
      <c r="H494"/>
    </row>
    <row r="495" spans="2:8" ht="14.4">
      <c r="B495" s="63" t="s">
        <v>384</v>
      </c>
      <c r="C495" s="63" t="s">
        <v>210</v>
      </c>
      <c r="D495" s="64">
        <v>80</v>
      </c>
      <c r="E495" s="64"/>
      <c r="F495" s="65">
        <f>D495*E495</f>
        <v>0</v>
      </c>
      <c r="G495"/>
      <c r="H495"/>
    </row>
    <row r="496" spans="2:8" ht="14.4">
      <c r="B496" s="63" t="s">
        <v>386</v>
      </c>
      <c r="C496" s="63" t="s">
        <v>210</v>
      </c>
      <c r="D496" s="64">
        <v>40</v>
      </c>
      <c r="E496" s="64"/>
      <c r="F496" s="65">
        <f>D496*E496</f>
        <v>0</v>
      </c>
      <c r="G496"/>
      <c r="H496"/>
    </row>
    <row r="497" spans="2:8" ht="14.4">
      <c r="B497" s="261" t="s">
        <v>423</v>
      </c>
      <c r="C497" s="262"/>
      <c r="D497" s="262"/>
      <c r="E497" s="263"/>
      <c r="F497" s="116">
        <f>SUM(F493:F496)</f>
        <v>0</v>
      </c>
      <c r="G497"/>
      <c r="H497"/>
    </row>
    <row r="498" spans="2:8" ht="14.4">
      <c r="B498" s="66"/>
      <c r="C498" s="66"/>
      <c r="D498" s="66"/>
      <c r="E498" s="66"/>
      <c r="F498" s="117"/>
      <c r="G498"/>
      <c r="H498"/>
    </row>
    <row r="499" spans="2:8" ht="14.4">
      <c r="B499" s="59" t="s">
        <v>437</v>
      </c>
      <c r="C499"/>
      <c r="D499" s="57"/>
      <c r="E499" s="57"/>
      <c r="F499" s="58"/>
      <c r="G499"/>
      <c r="H499"/>
    </row>
    <row r="500" spans="2:8" ht="14.4">
      <c r="B500" s="70" t="s">
        <v>198</v>
      </c>
      <c r="C500" s="70" t="s">
        <v>206</v>
      </c>
      <c r="D500" s="71" t="s">
        <v>207</v>
      </c>
      <c r="E500" s="71" t="s">
        <v>208</v>
      </c>
      <c r="F500" s="72" t="s">
        <v>5</v>
      </c>
      <c r="G500"/>
      <c r="H500"/>
    </row>
    <row r="501" spans="2:8" ht="14.4">
      <c r="B501" s="118" t="s">
        <v>198</v>
      </c>
      <c r="C501" s="73" t="s">
        <v>238</v>
      </c>
      <c r="D501" s="74">
        <v>1</v>
      </c>
      <c r="E501" s="74"/>
      <c r="F501" s="75">
        <f>D501*E501</f>
        <v>0</v>
      </c>
      <c r="G501"/>
      <c r="H501"/>
    </row>
    <row r="502" spans="2:8" ht="14.4">
      <c r="B502" s="59" t="s">
        <v>198</v>
      </c>
      <c r="C502"/>
      <c r="D502" s="57"/>
      <c r="E502" s="57"/>
      <c r="F502" s="58"/>
      <c r="G502"/>
      <c r="H502"/>
    </row>
    <row r="503" spans="2:8" ht="14.4">
      <c r="B503" s="119" t="s">
        <v>438</v>
      </c>
      <c r="C503" s="62">
        <f>SUM(F501+F497+F488+F483+F479+F472+F468+F464+H459)</f>
        <v>0</v>
      </c>
      <c r="D503" s="57"/>
      <c r="E503" s="57"/>
      <c r="F503" s="58"/>
      <c r="G503"/>
      <c r="H503"/>
    </row>
    <row r="506" spans="2:8" ht="14.4">
      <c r="B506" s="54" t="s">
        <v>439</v>
      </c>
      <c r="C506"/>
      <c r="D506" s="57"/>
      <c r="E506" s="57"/>
      <c r="F506" s="58"/>
    </row>
    <row r="507" spans="2:8" ht="14.4">
      <c r="B507" s="59" t="s">
        <v>198</v>
      </c>
      <c r="C507"/>
      <c r="D507" s="57"/>
      <c r="E507" s="57"/>
      <c r="F507" s="58"/>
    </row>
    <row r="508" spans="2:8" ht="14.4">
      <c r="B508" s="59" t="s">
        <v>440</v>
      </c>
      <c r="C508"/>
      <c r="D508" s="57"/>
      <c r="E508" s="57"/>
      <c r="F508" s="58"/>
    </row>
    <row r="509" spans="2:8">
      <c r="B509" s="60" t="s">
        <v>198</v>
      </c>
      <c r="C509" s="60" t="s">
        <v>206</v>
      </c>
      <c r="D509" s="61" t="s">
        <v>207</v>
      </c>
      <c r="E509" s="61" t="s">
        <v>208</v>
      </c>
      <c r="F509" s="62" t="s">
        <v>5</v>
      </c>
    </row>
    <row r="510" spans="2:8">
      <c r="B510" s="84" t="s">
        <v>198</v>
      </c>
      <c r="C510" s="63" t="s">
        <v>238</v>
      </c>
      <c r="D510" s="64">
        <v>1</v>
      </c>
      <c r="E510" s="64"/>
      <c r="F510" s="65">
        <f>D510*E510</f>
        <v>0</v>
      </c>
    </row>
    <row r="511" spans="2:8">
      <c r="B511" s="120"/>
      <c r="C511" s="66"/>
      <c r="D511" s="67"/>
      <c r="E511" s="67"/>
      <c r="F511" s="68"/>
    </row>
    <row r="512" spans="2:8" ht="14.4">
      <c r="B512" s="59" t="s">
        <v>441</v>
      </c>
      <c r="C512"/>
      <c r="D512" s="57"/>
      <c r="E512" s="57"/>
      <c r="F512" s="58"/>
    </row>
    <row r="513" spans="2:6" ht="14.4">
      <c r="B513" s="59" t="s">
        <v>442</v>
      </c>
      <c r="C513"/>
      <c r="D513" s="57"/>
      <c r="E513" s="57"/>
      <c r="F513" s="58"/>
    </row>
    <row r="514" spans="2:6">
      <c r="B514" s="60" t="s">
        <v>198</v>
      </c>
      <c r="C514" s="60" t="s">
        <v>206</v>
      </c>
      <c r="D514" s="61" t="s">
        <v>207</v>
      </c>
      <c r="E514" s="61" t="s">
        <v>208</v>
      </c>
      <c r="F514" s="62" t="s">
        <v>5</v>
      </c>
    </row>
    <row r="515" spans="2:6">
      <c r="B515" s="63" t="s">
        <v>198</v>
      </c>
      <c r="C515" s="63" t="s">
        <v>238</v>
      </c>
      <c r="D515" s="64">
        <v>1</v>
      </c>
      <c r="E515" s="64"/>
      <c r="F515" s="65">
        <f>D515*E515</f>
        <v>0</v>
      </c>
    </row>
    <row r="516" spans="2:6">
      <c r="B516" s="66"/>
      <c r="C516" s="66"/>
      <c r="D516" s="67"/>
      <c r="E516" s="67"/>
      <c r="F516" s="68"/>
    </row>
    <row r="517" spans="2:6" ht="14.4">
      <c r="B517" s="59" t="s">
        <v>443</v>
      </c>
      <c r="C517"/>
      <c r="D517" s="57"/>
      <c r="E517" s="57"/>
      <c r="F517" s="58"/>
    </row>
    <row r="518" spans="2:6" ht="14.4">
      <c r="B518" s="59" t="s">
        <v>444</v>
      </c>
      <c r="C518"/>
      <c r="D518" s="57"/>
      <c r="E518" s="57"/>
      <c r="F518" s="58"/>
    </row>
    <row r="519" spans="2:6">
      <c r="B519" s="89" t="s">
        <v>198</v>
      </c>
      <c r="C519" s="89" t="s">
        <v>206</v>
      </c>
      <c r="D519" s="90" t="s">
        <v>207</v>
      </c>
      <c r="E519" s="90" t="s">
        <v>208</v>
      </c>
      <c r="F519" s="91" t="s">
        <v>5</v>
      </c>
    </row>
    <row r="520" spans="2:6">
      <c r="B520" s="92" t="s">
        <v>198</v>
      </c>
      <c r="C520" s="92" t="s">
        <v>17</v>
      </c>
      <c r="D520" s="64">
        <v>1</v>
      </c>
      <c r="E520" s="64"/>
      <c r="F520" s="65">
        <f>D520*E520</f>
        <v>0</v>
      </c>
    </row>
    <row r="521" spans="2:6">
      <c r="B521" s="121"/>
      <c r="C521" s="121"/>
      <c r="D521" s="67"/>
      <c r="E521" s="67"/>
      <c r="F521" s="68"/>
    </row>
    <row r="522" spans="2:6" ht="14.4">
      <c r="B522" s="59" t="s">
        <v>445</v>
      </c>
      <c r="C522"/>
      <c r="D522" s="57"/>
      <c r="E522" s="57"/>
      <c r="F522" s="58"/>
    </row>
    <row r="523" spans="2:6" ht="14.4">
      <c r="B523" s="59" t="s">
        <v>446</v>
      </c>
      <c r="C523"/>
      <c r="D523" s="57"/>
      <c r="E523" s="57"/>
      <c r="F523" s="58"/>
    </row>
    <row r="524" spans="2:6">
      <c r="B524" s="89" t="s">
        <v>198</v>
      </c>
      <c r="C524" s="89" t="s">
        <v>206</v>
      </c>
      <c r="D524" s="90" t="s">
        <v>207</v>
      </c>
      <c r="E524" s="90" t="s">
        <v>208</v>
      </c>
      <c r="F524" s="91" t="s">
        <v>5</v>
      </c>
    </row>
    <row r="525" spans="2:6">
      <c r="B525" s="92" t="s">
        <v>198</v>
      </c>
      <c r="C525" s="92" t="s">
        <v>17</v>
      </c>
      <c r="D525" s="64">
        <v>1</v>
      </c>
      <c r="E525" s="64"/>
      <c r="F525" s="65">
        <f>D525*E525</f>
        <v>0</v>
      </c>
    </row>
    <row r="526" spans="2:6">
      <c r="B526" s="121"/>
      <c r="C526" s="121"/>
      <c r="D526" s="67"/>
      <c r="E526" s="67"/>
      <c r="F526" s="68"/>
    </row>
    <row r="527" spans="2:6" ht="14.4">
      <c r="B527" s="59" t="s">
        <v>447</v>
      </c>
      <c r="C527"/>
      <c r="D527" s="57"/>
      <c r="E527" s="57"/>
      <c r="F527" s="122"/>
    </row>
    <row r="528" spans="2:6" ht="14.4">
      <c r="B528" s="59" t="s">
        <v>271</v>
      </c>
      <c r="C528"/>
      <c r="D528" s="57"/>
      <c r="E528" s="57"/>
      <c r="F528" s="58"/>
    </row>
    <row r="529" spans="2:6">
      <c r="B529" s="60" t="s">
        <v>198</v>
      </c>
      <c r="C529" s="60" t="s">
        <v>206</v>
      </c>
      <c r="D529" s="61" t="s">
        <v>207</v>
      </c>
      <c r="E529" s="61" t="s">
        <v>208</v>
      </c>
      <c r="F529" s="62" t="s">
        <v>5</v>
      </c>
    </row>
    <row r="530" spans="2:6">
      <c r="B530" s="84" t="s">
        <v>198</v>
      </c>
      <c r="C530" s="63" t="s">
        <v>238</v>
      </c>
      <c r="D530" s="64">
        <v>1</v>
      </c>
      <c r="E530" s="64"/>
      <c r="F530" s="65">
        <f>D530*E530</f>
        <v>0</v>
      </c>
    </row>
    <row r="531" spans="2:6" ht="14.4">
      <c r="B531" s="59" t="s">
        <v>198</v>
      </c>
      <c r="C531"/>
      <c r="D531" s="57"/>
      <c r="E531" s="57"/>
      <c r="F531" s="58"/>
    </row>
    <row r="532" spans="2:6" ht="14.4">
      <c r="B532" s="59" t="s">
        <v>448</v>
      </c>
      <c r="C532"/>
      <c r="D532" s="57"/>
      <c r="E532" s="57"/>
      <c r="F532" s="58"/>
    </row>
    <row r="533" spans="2:6">
      <c r="B533" s="60" t="s">
        <v>198</v>
      </c>
      <c r="C533" s="60" t="s">
        <v>206</v>
      </c>
      <c r="D533" s="61" t="s">
        <v>207</v>
      </c>
      <c r="E533" s="61" t="s">
        <v>208</v>
      </c>
      <c r="F533" s="62" t="s">
        <v>5</v>
      </c>
    </row>
    <row r="534" spans="2:6">
      <c r="B534" s="84" t="s">
        <v>198</v>
      </c>
      <c r="C534" s="63" t="s">
        <v>238</v>
      </c>
      <c r="D534" s="64">
        <v>1</v>
      </c>
      <c r="E534" s="64"/>
      <c r="F534" s="65">
        <f>D534*E534</f>
        <v>0</v>
      </c>
    </row>
    <row r="535" spans="2:6">
      <c r="B535" s="120"/>
      <c r="C535" s="66"/>
      <c r="D535" s="67"/>
      <c r="E535" s="67"/>
      <c r="F535" s="68"/>
    </row>
    <row r="536" spans="2:6" ht="14.4">
      <c r="B536" s="59" t="s">
        <v>449</v>
      </c>
      <c r="C536"/>
      <c r="D536" s="57"/>
      <c r="E536" s="57"/>
      <c r="F536" s="58"/>
    </row>
    <row r="537" spans="2:6" ht="14.4">
      <c r="B537" s="59" t="s">
        <v>450</v>
      </c>
      <c r="C537"/>
      <c r="D537" s="57"/>
      <c r="E537" s="57"/>
      <c r="F537" s="58"/>
    </row>
    <row r="538" spans="2:6" ht="14.4">
      <c r="B538" s="59" t="s">
        <v>451</v>
      </c>
      <c r="C538"/>
      <c r="D538" s="57"/>
      <c r="E538" s="57"/>
      <c r="F538" s="58"/>
    </row>
    <row r="539" spans="2:6">
      <c r="B539" s="70" t="s">
        <v>198</v>
      </c>
      <c r="C539" s="70" t="s">
        <v>206</v>
      </c>
      <c r="D539" s="71" t="s">
        <v>207</v>
      </c>
      <c r="E539" s="71" t="s">
        <v>208</v>
      </c>
      <c r="F539" s="72" t="s">
        <v>5</v>
      </c>
    </row>
    <row r="540" spans="2:6">
      <c r="B540" s="123" t="s">
        <v>198</v>
      </c>
      <c r="C540" s="73" t="s">
        <v>452</v>
      </c>
      <c r="D540" s="74">
        <v>1</v>
      </c>
      <c r="E540" s="74"/>
      <c r="F540" s="75">
        <f>D540*E540</f>
        <v>0</v>
      </c>
    </row>
    <row r="541" spans="2:6">
      <c r="B541" s="124" t="s">
        <v>198</v>
      </c>
      <c r="C541" s="125" t="s">
        <v>198</v>
      </c>
      <c r="D541" s="126" t="s">
        <v>198</v>
      </c>
      <c r="E541" s="126" t="s">
        <v>198</v>
      </c>
      <c r="F541" s="127" t="s">
        <v>198</v>
      </c>
    </row>
    <row r="542" spans="2:6">
      <c r="B542" s="264" t="s">
        <v>239</v>
      </c>
      <c r="C542" s="264"/>
      <c r="D542" s="264"/>
      <c r="E542" s="264"/>
      <c r="F542" s="128">
        <f>SUM(F540+F534+F530+F525+F520+F515+F510)</f>
        <v>0</v>
      </c>
    </row>
    <row r="543" spans="2:6">
      <c r="B543" s="129"/>
      <c r="C543" s="129"/>
      <c r="D543" s="129"/>
      <c r="E543" s="129"/>
      <c r="F543" s="130"/>
    </row>
    <row r="544" spans="2:6" ht="14.4">
      <c r="B544" s="59" t="s">
        <v>559</v>
      </c>
      <c r="C544"/>
      <c r="D544" s="57"/>
      <c r="E544" s="57"/>
      <c r="F544" s="58"/>
    </row>
    <row r="547" spans="2:6" ht="14.4">
      <c r="B547" s="54" t="s">
        <v>453</v>
      </c>
      <c r="C547" s="55"/>
      <c r="D547" s="57"/>
    </row>
    <row r="548" spans="2:6" ht="14.4">
      <c r="B548" s="59"/>
      <c r="C548"/>
      <c r="D548" s="57"/>
    </row>
    <row r="549" spans="2:6">
      <c r="B549" s="131" t="s">
        <v>454</v>
      </c>
      <c r="C549" s="253" t="s">
        <v>455</v>
      </c>
      <c r="D549" s="254"/>
      <c r="E549" s="255"/>
      <c r="F549" s="132">
        <f>C112</f>
        <v>0</v>
      </c>
    </row>
    <row r="550" spans="2:6">
      <c r="B550" s="131" t="s">
        <v>456</v>
      </c>
      <c r="C550" s="253" t="s">
        <v>457</v>
      </c>
      <c r="D550" s="254"/>
      <c r="E550" s="255"/>
      <c r="F550" s="132">
        <f>C188</f>
        <v>0</v>
      </c>
    </row>
    <row r="551" spans="2:6">
      <c r="B551" s="131" t="s">
        <v>458</v>
      </c>
      <c r="C551" s="253" t="s">
        <v>459</v>
      </c>
      <c r="D551" s="254"/>
      <c r="E551" s="255"/>
      <c r="F551" s="132">
        <f>C250</f>
        <v>0</v>
      </c>
    </row>
    <row r="552" spans="2:6">
      <c r="B552" s="131" t="s">
        <v>460</v>
      </c>
      <c r="C552" s="253" t="s">
        <v>461</v>
      </c>
      <c r="D552" s="254"/>
      <c r="E552" s="255"/>
      <c r="F552" s="132">
        <f>C437</f>
        <v>0</v>
      </c>
    </row>
    <row r="553" spans="2:6">
      <c r="B553" s="131" t="s">
        <v>462</v>
      </c>
      <c r="C553" s="253" t="s">
        <v>463</v>
      </c>
      <c r="D553" s="254"/>
      <c r="E553" s="255"/>
      <c r="F553" s="132">
        <f>C503</f>
        <v>0</v>
      </c>
    </row>
    <row r="554" spans="2:6">
      <c r="B554" s="131" t="s">
        <v>464</v>
      </c>
      <c r="C554" s="253" t="s">
        <v>465</v>
      </c>
      <c r="D554" s="254"/>
      <c r="E554" s="255"/>
      <c r="F554" s="132">
        <f>F542</f>
        <v>0</v>
      </c>
    </row>
    <row r="555" spans="2:6">
      <c r="B555" s="133" t="s">
        <v>198</v>
      </c>
      <c r="C555" s="252" t="s">
        <v>466</v>
      </c>
      <c r="D555" s="252"/>
      <c r="E555" s="252"/>
      <c r="F555" s="132">
        <f>SUM(F549:F554)</f>
        <v>0</v>
      </c>
    </row>
    <row r="556" spans="2:6">
      <c r="B556" s="133" t="s">
        <v>198</v>
      </c>
      <c r="C556" s="252" t="s">
        <v>467</v>
      </c>
      <c r="D556" s="252"/>
      <c r="E556" s="252"/>
      <c r="F556" s="132">
        <f>0.25*F555</f>
        <v>0</v>
      </c>
    </row>
    <row r="557" spans="2:6">
      <c r="B557" s="133" t="s">
        <v>198</v>
      </c>
      <c r="C557" s="252" t="s">
        <v>468</v>
      </c>
      <c r="D557" s="252"/>
      <c r="E557" s="252"/>
      <c r="F557" s="132">
        <f>SUM(F556+F555)</f>
        <v>0</v>
      </c>
    </row>
    <row r="558" spans="2:6" ht="14.4">
      <c r="B558" s="59" t="s">
        <v>198</v>
      </c>
      <c r="C558"/>
      <c r="D558" s="57"/>
    </row>
    <row r="559" spans="2:6" ht="14.4">
      <c r="B559" s="59" t="s">
        <v>198</v>
      </c>
      <c r="C559"/>
      <c r="D559" s="57"/>
    </row>
    <row r="560" spans="2:6" ht="14.4">
      <c r="B560" s="59" t="s">
        <v>469</v>
      </c>
      <c r="C560"/>
      <c r="D560" s="57"/>
    </row>
    <row r="561" spans="2:4" ht="14.4">
      <c r="B561" s="134" t="s">
        <v>198</v>
      </c>
      <c r="C561"/>
      <c r="D561" s="57"/>
    </row>
    <row r="562" spans="2:4" ht="14.4">
      <c r="B562" s="135" t="s">
        <v>470</v>
      </c>
      <c r="C562"/>
      <c r="D562" s="57"/>
    </row>
    <row r="563" spans="2:4" ht="14.4">
      <c r="B563" s="134" t="s">
        <v>471</v>
      </c>
      <c r="C563"/>
      <c r="D563" s="57"/>
    </row>
    <row r="564" spans="2:4" ht="14.4">
      <c r="B564" s="135" t="s">
        <v>472</v>
      </c>
      <c r="C564"/>
      <c r="D564" s="57"/>
    </row>
    <row r="565" spans="2:4" ht="15.6">
      <c r="B565" s="136" t="s">
        <v>473</v>
      </c>
      <c r="C565"/>
      <c r="D565" s="57"/>
    </row>
    <row r="566" spans="2:4" ht="15.6">
      <c r="B566" s="136" t="s">
        <v>474</v>
      </c>
      <c r="C566"/>
      <c r="D566" s="57"/>
    </row>
    <row r="567" spans="2:4" ht="15.6">
      <c r="B567" s="136" t="s">
        <v>198</v>
      </c>
      <c r="C567"/>
      <c r="D567" s="57"/>
    </row>
    <row r="568" spans="2:4" ht="15.6">
      <c r="B568" s="136" t="s">
        <v>198</v>
      </c>
      <c r="C568"/>
      <c r="D568" s="57"/>
    </row>
    <row r="569" spans="2:4" ht="15.6">
      <c r="B569" s="136" t="s">
        <v>198</v>
      </c>
      <c r="C569"/>
      <c r="D569" s="57"/>
    </row>
    <row r="570" spans="2:4" ht="15.6">
      <c r="B570" s="136" t="s">
        <v>198</v>
      </c>
      <c r="C570"/>
      <c r="D570" s="57"/>
    </row>
    <row r="571" spans="2:4" ht="15.6">
      <c r="B571" s="136" t="s">
        <v>198</v>
      </c>
      <c r="C571"/>
      <c r="D571" s="57"/>
    </row>
  </sheetData>
  <mergeCells count="19">
    <mergeCell ref="C550:E550"/>
    <mergeCell ref="B3:D3"/>
    <mergeCell ref="B4:D4"/>
    <mergeCell ref="B5:D5"/>
    <mergeCell ref="B201:E201"/>
    <mergeCell ref="B208:E208"/>
    <mergeCell ref="B228:E228"/>
    <mergeCell ref="B275:D275"/>
    <mergeCell ref="B394:E394"/>
    <mergeCell ref="B497:E497"/>
    <mergeCell ref="B542:E542"/>
    <mergeCell ref="C549:E549"/>
    <mergeCell ref="C556:E556"/>
    <mergeCell ref="C557:E557"/>
    <mergeCell ref="C551:E551"/>
    <mergeCell ref="C552:E552"/>
    <mergeCell ref="C553:E553"/>
    <mergeCell ref="C554:E554"/>
    <mergeCell ref="C555:E55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202"/>
  <sheetViews>
    <sheetView zoomScaleNormal="100" workbookViewId="0">
      <selection activeCell="E214" sqref="E214"/>
    </sheetView>
  </sheetViews>
  <sheetFormatPr defaultColWidth="9.109375" defaultRowHeight="13.8"/>
  <cols>
    <col min="1" max="1" width="6.6640625" style="143" customWidth="1"/>
    <col min="2" max="2" width="42.6640625" style="144" customWidth="1"/>
    <col min="3" max="3" width="6.6640625" style="245" customWidth="1"/>
    <col min="4" max="4" width="6.6640625" style="146" customWidth="1"/>
    <col min="5" max="6" width="11.6640625" style="147" customWidth="1"/>
    <col min="7" max="15" width="9.109375" style="171"/>
    <col min="16" max="16384" width="9.109375" style="148"/>
  </cols>
  <sheetData>
    <row r="1" spans="1:54" customFormat="1" ht="14.4">
      <c r="A1" s="137"/>
      <c r="B1" s="138"/>
      <c r="C1" s="139"/>
      <c r="D1" s="140"/>
      <c r="E1" s="141"/>
      <c r="F1" s="142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  <c r="V1" s="246"/>
      <c r="W1" s="246"/>
      <c r="X1" s="246"/>
      <c r="Y1" s="246"/>
      <c r="Z1" s="246"/>
      <c r="AA1" s="246"/>
      <c r="AB1" s="246"/>
      <c r="AC1" s="246"/>
      <c r="AD1" s="246"/>
      <c r="AE1" s="246"/>
      <c r="AF1" s="246"/>
      <c r="AG1" s="246"/>
      <c r="AH1" s="246"/>
      <c r="AI1" s="246"/>
      <c r="AJ1" s="246"/>
      <c r="AK1" s="246"/>
      <c r="AL1" s="246"/>
      <c r="AM1" s="246"/>
      <c r="AN1" s="246"/>
      <c r="AO1" s="246"/>
      <c r="AP1" s="246"/>
      <c r="AQ1" s="246"/>
      <c r="AR1" s="246"/>
      <c r="AS1" s="246"/>
      <c r="AT1" s="246"/>
      <c r="AU1" s="246"/>
      <c r="AV1" s="246"/>
      <c r="AW1" s="246"/>
      <c r="AX1" s="246"/>
      <c r="AY1" s="246"/>
      <c r="AZ1" s="246"/>
      <c r="BA1" s="246"/>
      <c r="BB1" s="246"/>
    </row>
    <row r="2" spans="1:54" customFormat="1" ht="14.4">
      <c r="A2" s="137"/>
      <c r="B2" s="138"/>
      <c r="C2" s="139"/>
      <c r="D2" s="140"/>
      <c r="E2" s="141"/>
      <c r="F2" s="142"/>
      <c r="G2" s="246"/>
      <c r="H2" s="246"/>
      <c r="I2" s="246"/>
      <c r="J2" s="246"/>
      <c r="K2" s="246"/>
      <c r="L2" s="246"/>
      <c r="M2" s="246"/>
      <c r="N2" s="246"/>
      <c r="O2" s="246"/>
      <c r="P2" s="246"/>
      <c r="Q2" s="246"/>
      <c r="R2" s="246"/>
      <c r="S2" s="246"/>
      <c r="T2" s="246"/>
      <c r="U2" s="246"/>
      <c r="V2" s="246"/>
      <c r="W2" s="246"/>
      <c r="X2" s="246"/>
      <c r="Y2" s="246"/>
      <c r="Z2" s="246"/>
      <c r="AA2" s="246"/>
      <c r="AB2" s="246"/>
      <c r="AC2" s="246"/>
      <c r="AD2" s="246"/>
      <c r="AE2" s="246"/>
      <c r="AF2" s="246"/>
      <c r="AG2" s="246"/>
      <c r="AH2" s="246"/>
      <c r="AI2" s="246"/>
      <c r="AJ2" s="246"/>
      <c r="AK2" s="246"/>
      <c r="AL2" s="246"/>
      <c r="AM2" s="246"/>
      <c r="AN2" s="246"/>
      <c r="AO2" s="246"/>
      <c r="AP2" s="246"/>
      <c r="AQ2" s="246"/>
      <c r="AR2" s="246"/>
      <c r="AS2" s="246"/>
      <c r="AT2" s="246"/>
      <c r="AU2" s="246"/>
      <c r="AV2" s="246"/>
      <c r="AW2" s="246"/>
      <c r="AX2" s="246"/>
      <c r="AY2" s="246"/>
      <c r="AZ2" s="246"/>
      <c r="BA2" s="246"/>
      <c r="BB2" s="246"/>
    </row>
    <row r="3" spans="1:54" customFormat="1" ht="14.4">
      <c r="A3" s="137"/>
      <c r="B3" s="138"/>
      <c r="C3" s="139"/>
      <c r="D3" s="140"/>
      <c r="E3" s="141"/>
      <c r="F3" s="142"/>
      <c r="G3" s="246"/>
      <c r="H3" s="246"/>
      <c r="I3" s="246"/>
      <c r="J3" s="246"/>
      <c r="K3" s="246"/>
      <c r="L3" s="246"/>
      <c r="M3" s="246"/>
      <c r="N3" s="246"/>
      <c r="O3" s="246"/>
      <c r="P3" s="246"/>
      <c r="Q3" s="246"/>
      <c r="R3" s="246"/>
      <c r="S3" s="246"/>
      <c r="T3" s="246"/>
      <c r="U3" s="246"/>
      <c r="V3" s="246"/>
      <c r="W3" s="246"/>
      <c r="X3" s="246"/>
      <c r="Y3" s="246"/>
      <c r="Z3" s="246"/>
      <c r="AA3" s="246"/>
      <c r="AB3" s="246"/>
      <c r="AC3" s="246"/>
      <c r="AD3" s="246"/>
      <c r="AE3" s="246"/>
      <c r="AF3" s="246"/>
      <c r="AG3" s="246"/>
      <c r="AH3" s="246"/>
      <c r="AI3" s="246"/>
      <c r="AJ3" s="246"/>
      <c r="AK3" s="246"/>
      <c r="AL3" s="246"/>
      <c r="AM3" s="246"/>
      <c r="AN3" s="246"/>
      <c r="AO3" s="246"/>
      <c r="AP3" s="246"/>
      <c r="AQ3" s="246"/>
      <c r="AR3" s="246"/>
      <c r="AS3" s="246"/>
      <c r="AT3" s="246"/>
      <c r="AU3" s="246"/>
      <c r="AV3" s="246"/>
      <c r="AW3" s="246"/>
      <c r="AX3" s="246"/>
      <c r="AY3" s="246"/>
      <c r="AZ3" s="246"/>
      <c r="BA3" s="246"/>
      <c r="BB3" s="246"/>
    </row>
    <row r="4" spans="1:54" customFormat="1" ht="17.399999999999999">
      <c r="A4" s="276" t="s">
        <v>475</v>
      </c>
      <c r="B4" s="276"/>
      <c r="C4" s="276"/>
      <c r="D4" s="276"/>
      <c r="E4" s="276"/>
      <c r="F4" s="276"/>
      <c r="G4" s="246"/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246"/>
      <c r="W4" s="246"/>
      <c r="X4" s="246"/>
      <c r="Y4" s="246"/>
      <c r="Z4" s="246"/>
      <c r="AA4" s="246"/>
      <c r="AB4" s="246"/>
      <c r="AC4" s="246"/>
      <c r="AD4" s="246"/>
      <c r="AE4" s="246"/>
      <c r="AF4" s="246"/>
      <c r="AG4" s="246"/>
      <c r="AH4" s="246"/>
      <c r="AI4" s="246"/>
      <c r="AJ4" s="246"/>
      <c r="AK4" s="246"/>
      <c r="AL4" s="246"/>
      <c r="AM4" s="246"/>
      <c r="AN4" s="246"/>
      <c r="AO4" s="246"/>
      <c r="AP4" s="246"/>
      <c r="AQ4" s="246"/>
      <c r="AR4" s="246"/>
      <c r="AS4" s="246"/>
      <c r="AT4" s="246"/>
      <c r="AU4" s="246"/>
      <c r="AV4" s="246"/>
      <c r="AW4" s="246"/>
      <c r="AX4" s="246"/>
      <c r="AY4" s="246"/>
      <c r="AZ4" s="246"/>
      <c r="BA4" s="246"/>
      <c r="BB4" s="246"/>
    </row>
    <row r="5" spans="1:54" customFormat="1" ht="14.4">
      <c r="A5" s="277" t="s">
        <v>476</v>
      </c>
      <c r="B5" s="277"/>
      <c r="C5" s="277"/>
      <c r="D5" s="277"/>
      <c r="E5" s="277"/>
      <c r="F5" s="277"/>
      <c r="G5" s="246"/>
      <c r="H5" s="246"/>
      <c r="I5" s="246"/>
      <c r="J5" s="246"/>
      <c r="K5" s="246"/>
      <c r="L5" s="246"/>
      <c r="M5" s="246"/>
      <c r="N5" s="246"/>
      <c r="O5" s="246"/>
      <c r="P5" s="246"/>
      <c r="Q5" s="246"/>
      <c r="R5" s="246"/>
      <c r="S5" s="246"/>
      <c r="T5" s="246"/>
      <c r="U5" s="246"/>
      <c r="V5" s="246"/>
      <c r="W5" s="246"/>
      <c r="X5" s="246"/>
      <c r="Y5" s="246"/>
      <c r="Z5" s="246"/>
      <c r="AA5" s="246"/>
      <c r="AB5" s="246"/>
      <c r="AC5" s="246"/>
      <c r="AD5" s="246"/>
      <c r="AE5" s="246"/>
      <c r="AF5" s="246"/>
      <c r="AG5" s="246"/>
      <c r="AH5" s="246"/>
      <c r="AI5" s="246"/>
      <c r="AJ5" s="246"/>
      <c r="AK5" s="246"/>
      <c r="AL5" s="246"/>
      <c r="AM5" s="246"/>
      <c r="AN5" s="246"/>
      <c r="AO5" s="246"/>
      <c r="AP5" s="246"/>
      <c r="AQ5" s="246"/>
      <c r="AR5" s="246"/>
      <c r="AS5" s="246"/>
      <c r="AT5" s="246"/>
      <c r="AU5" s="246"/>
      <c r="AV5" s="246"/>
      <c r="AW5" s="246"/>
      <c r="AX5" s="246"/>
      <c r="AY5" s="246"/>
      <c r="AZ5" s="246"/>
      <c r="BA5" s="246"/>
      <c r="BB5" s="246"/>
    </row>
    <row r="6" spans="1:54">
      <c r="C6" s="145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1"/>
      <c r="AG6" s="171"/>
      <c r="AH6" s="171"/>
      <c r="AI6" s="171"/>
      <c r="AJ6" s="171"/>
      <c r="AK6" s="171"/>
      <c r="AL6" s="171"/>
      <c r="AM6" s="171"/>
      <c r="AN6" s="171"/>
      <c r="AO6" s="171"/>
      <c r="AP6" s="171"/>
      <c r="AQ6" s="171"/>
      <c r="AR6" s="171"/>
      <c r="AS6" s="171"/>
      <c r="AT6" s="171"/>
      <c r="AU6" s="171"/>
      <c r="AV6" s="171"/>
      <c r="AW6" s="171"/>
      <c r="AX6" s="171"/>
      <c r="AY6" s="171"/>
      <c r="AZ6" s="171"/>
      <c r="BA6" s="171"/>
      <c r="BB6" s="171"/>
    </row>
    <row r="7" spans="1:54">
      <c r="A7" s="149"/>
      <c r="B7" s="150"/>
      <c r="C7" s="151"/>
      <c r="D7" s="152"/>
      <c r="E7" s="153"/>
      <c r="F7" s="153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  <c r="AA7" s="171"/>
      <c r="AB7" s="171"/>
      <c r="AC7" s="171"/>
      <c r="AD7" s="171"/>
      <c r="AE7" s="171"/>
      <c r="AF7" s="171"/>
      <c r="AG7" s="171"/>
      <c r="AH7" s="171"/>
      <c r="AI7" s="171"/>
      <c r="AJ7" s="171"/>
      <c r="AK7" s="171"/>
      <c r="AL7" s="171"/>
      <c r="AM7" s="171"/>
      <c r="AN7" s="171"/>
      <c r="AO7" s="171"/>
      <c r="AP7" s="171"/>
      <c r="AQ7" s="171"/>
      <c r="AR7" s="171"/>
      <c r="AS7" s="171"/>
      <c r="AT7" s="171"/>
      <c r="AU7" s="171"/>
      <c r="AV7" s="171"/>
      <c r="AW7" s="171"/>
      <c r="AX7" s="171"/>
      <c r="AY7" s="171"/>
      <c r="AZ7" s="171"/>
      <c r="BA7" s="171"/>
      <c r="BB7" s="171"/>
    </row>
    <row r="8" spans="1:54" s="158" customFormat="1" ht="10.199999999999999">
      <c r="A8" s="154" t="s">
        <v>477</v>
      </c>
      <c r="B8" s="155" t="s">
        <v>478</v>
      </c>
      <c r="C8" s="155" t="s">
        <v>479</v>
      </c>
      <c r="D8" s="156" t="s">
        <v>480</v>
      </c>
      <c r="E8" s="157" t="s">
        <v>481</v>
      </c>
      <c r="F8" s="157" t="s">
        <v>482</v>
      </c>
    </row>
    <row r="9" spans="1:54" s="165" customFormat="1">
      <c r="A9" s="159">
        <v>1</v>
      </c>
      <c r="B9" s="160" t="s">
        <v>483</v>
      </c>
      <c r="C9" s="161"/>
      <c r="D9" s="162"/>
      <c r="E9" s="163"/>
      <c r="F9" s="164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  <c r="AA9" s="171"/>
      <c r="AB9" s="171"/>
      <c r="AC9" s="171"/>
      <c r="AD9" s="171"/>
      <c r="AE9" s="171"/>
      <c r="AF9" s="171"/>
      <c r="AG9" s="171"/>
      <c r="AH9" s="171"/>
      <c r="AI9" s="171"/>
      <c r="AJ9" s="171"/>
      <c r="AK9" s="171"/>
      <c r="AL9" s="171"/>
      <c r="AM9" s="171"/>
      <c r="AN9" s="171"/>
      <c r="AO9" s="171"/>
      <c r="AP9" s="171"/>
      <c r="AQ9" s="171"/>
      <c r="AR9" s="171"/>
      <c r="AS9" s="171"/>
      <c r="AT9" s="171"/>
      <c r="AU9" s="171"/>
      <c r="AV9" s="171"/>
      <c r="AW9" s="171"/>
      <c r="AX9" s="171"/>
      <c r="AY9" s="171"/>
      <c r="AZ9" s="171"/>
      <c r="BA9" s="171"/>
      <c r="BB9" s="171"/>
    </row>
    <row r="10" spans="1:54" s="171" customFormat="1">
      <c r="A10" s="166"/>
      <c r="B10" s="167"/>
      <c r="C10" s="168"/>
      <c r="D10" s="169"/>
      <c r="E10" s="170"/>
      <c r="F10" s="170"/>
    </row>
    <row r="11" spans="1:54" s="176" customFormat="1" ht="26.4">
      <c r="A11" s="172">
        <v>1</v>
      </c>
      <c r="B11" s="167" t="s">
        <v>484</v>
      </c>
      <c r="C11" s="173" t="s">
        <v>17</v>
      </c>
      <c r="D11" s="174">
        <v>56</v>
      </c>
      <c r="E11" s="175"/>
      <c r="F11" s="175">
        <f>E11*D11</f>
        <v>0</v>
      </c>
    </row>
    <row r="12" spans="1:54" s="171" customFormat="1">
      <c r="A12" s="166"/>
      <c r="B12" s="167"/>
      <c r="C12" s="168"/>
      <c r="D12" s="169"/>
      <c r="E12" s="170"/>
      <c r="F12" s="170"/>
    </row>
    <row r="13" spans="1:54" s="176" customFormat="1" ht="39.6">
      <c r="A13" s="172">
        <v>2</v>
      </c>
      <c r="B13" s="167" t="s">
        <v>485</v>
      </c>
      <c r="C13" s="173" t="s">
        <v>17</v>
      </c>
      <c r="D13" s="174">
        <v>3</v>
      </c>
      <c r="E13" s="175"/>
      <c r="F13" s="175">
        <f>E13*D13</f>
        <v>0</v>
      </c>
    </row>
    <row r="14" spans="1:54" s="171" customFormat="1">
      <c r="A14" s="166"/>
      <c r="B14" s="167"/>
      <c r="C14" s="168"/>
      <c r="D14" s="169"/>
      <c r="E14" s="170"/>
      <c r="F14" s="170"/>
    </row>
    <row r="15" spans="1:54" s="176" customFormat="1" ht="66">
      <c r="A15" s="172">
        <v>3</v>
      </c>
      <c r="B15" s="167" t="s">
        <v>486</v>
      </c>
      <c r="C15" s="173" t="s">
        <v>487</v>
      </c>
      <c r="D15" s="174">
        <v>1</v>
      </c>
      <c r="E15" s="175"/>
      <c r="F15" s="175">
        <f>E15*D15</f>
        <v>0</v>
      </c>
    </row>
    <row r="16" spans="1:54" s="171" customFormat="1">
      <c r="A16" s="172"/>
      <c r="B16" s="167"/>
      <c r="C16" s="168"/>
      <c r="D16" s="174"/>
      <c r="E16" s="170"/>
      <c r="F16" s="170"/>
    </row>
    <row r="17" spans="1:54" s="171" customFormat="1" ht="39.6">
      <c r="A17" s="172"/>
      <c r="B17" s="167" t="s">
        <v>488</v>
      </c>
      <c r="C17" s="168"/>
      <c r="D17" s="174"/>
      <c r="E17" s="170"/>
      <c r="F17" s="170">
        <f>E17*D17</f>
        <v>0</v>
      </c>
    </row>
    <row r="18" spans="1:54" s="171" customFormat="1">
      <c r="A18" s="172"/>
      <c r="B18" s="167"/>
      <c r="C18" s="168"/>
      <c r="D18" s="174"/>
      <c r="E18" s="170"/>
      <c r="F18" s="170">
        <f t="shared" ref="F18:F25" si="0">D18*E18</f>
        <v>0</v>
      </c>
    </row>
    <row r="19" spans="1:54" s="171" customFormat="1">
      <c r="A19" s="172">
        <v>4</v>
      </c>
      <c r="B19" s="167" t="s">
        <v>489</v>
      </c>
      <c r="C19" s="168" t="s">
        <v>210</v>
      </c>
      <c r="D19" s="174">
        <v>100</v>
      </c>
      <c r="E19" s="170"/>
      <c r="F19" s="170">
        <f t="shared" si="0"/>
        <v>0</v>
      </c>
    </row>
    <row r="20" spans="1:54" s="171" customFormat="1">
      <c r="A20" s="172"/>
      <c r="B20" s="167"/>
      <c r="C20" s="168"/>
      <c r="D20" s="174"/>
      <c r="E20" s="170"/>
      <c r="F20" s="170">
        <f t="shared" si="0"/>
        <v>0</v>
      </c>
    </row>
    <row r="21" spans="1:54" s="171" customFormat="1">
      <c r="A21" s="172">
        <v>5</v>
      </c>
      <c r="B21" s="167" t="s">
        <v>490</v>
      </c>
      <c r="C21" s="168" t="s">
        <v>210</v>
      </c>
      <c r="D21" s="174">
        <v>20</v>
      </c>
      <c r="E21" s="170"/>
      <c r="F21" s="170">
        <f t="shared" si="0"/>
        <v>0</v>
      </c>
    </row>
    <row r="22" spans="1:54" s="171" customFormat="1">
      <c r="A22" s="172"/>
      <c r="B22" s="167"/>
      <c r="C22" s="168"/>
      <c r="D22" s="174"/>
      <c r="E22" s="170"/>
      <c r="F22" s="170">
        <f t="shared" si="0"/>
        <v>0</v>
      </c>
    </row>
    <row r="23" spans="1:54" s="171" customFormat="1" ht="39.6">
      <c r="A23" s="172"/>
      <c r="B23" s="167" t="s">
        <v>491</v>
      </c>
      <c r="C23" s="168"/>
      <c r="D23" s="174"/>
      <c r="E23" s="170"/>
      <c r="F23" s="170">
        <f t="shared" si="0"/>
        <v>0</v>
      </c>
    </row>
    <row r="24" spans="1:54" s="171" customFormat="1">
      <c r="A24" s="172"/>
      <c r="B24" s="167"/>
      <c r="C24" s="168"/>
      <c r="D24" s="174"/>
      <c r="E24" s="170"/>
      <c r="F24" s="170">
        <f t="shared" si="0"/>
        <v>0</v>
      </c>
    </row>
    <row r="25" spans="1:54" s="171" customFormat="1" ht="15.6">
      <c r="A25" s="172">
        <v>6</v>
      </c>
      <c r="B25" s="167" t="s">
        <v>492</v>
      </c>
      <c r="C25" s="168" t="s">
        <v>210</v>
      </c>
      <c r="D25" s="174">
        <v>140</v>
      </c>
      <c r="E25" s="170"/>
      <c r="F25" s="170">
        <f t="shared" si="0"/>
        <v>0</v>
      </c>
    </row>
    <row r="26" spans="1:54" s="171" customFormat="1">
      <c r="A26" s="172"/>
      <c r="B26" s="167"/>
      <c r="C26" s="168"/>
      <c r="D26" s="174"/>
      <c r="E26" s="170"/>
      <c r="F26" s="170"/>
    </row>
    <row r="27" spans="1:54" s="171" customFormat="1" ht="15.6">
      <c r="A27" s="172">
        <v>7</v>
      </c>
      <c r="B27" s="167" t="s">
        <v>493</v>
      </c>
      <c r="C27" s="168" t="s">
        <v>210</v>
      </c>
      <c r="D27" s="174">
        <v>20</v>
      </c>
      <c r="E27" s="170"/>
      <c r="F27" s="170">
        <f t="shared" ref="F27" si="1">D27*E27</f>
        <v>0</v>
      </c>
    </row>
    <row r="28" spans="1:54" s="171" customFormat="1">
      <c r="A28" s="172"/>
      <c r="B28" s="167"/>
      <c r="C28" s="168"/>
      <c r="D28" s="174"/>
      <c r="E28" s="170"/>
      <c r="F28" s="170"/>
    </row>
    <row r="29" spans="1:54" s="171" customFormat="1" ht="105.6">
      <c r="A29" s="166">
        <v>8</v>
      </c>
      <c r="B29" s="167" t="s">
        <v>494</v>
      </c>
      <c r="C29" s="168" t="s">
        <v>487</v>
      </c>
      <c r="D29" s="169">
        <v>1</v>
      </c>
      <c r="E29" s="170"/>
      <c r="F29" s="170">
        <f>E29*D29</f>
        <v>0</v>
      </c>
    </row>
    <row r="30" spans="1:54" s="171" customFormat="1">
      <c r="A30" s="166"/>
      <c r="B30" s="167"/>
      <c r="C30" s="168"/>
      <c r="D30" s="169"/>
      <c r="E30" s="170"/>
      <c r="F30" s="170"/>
    </row>
    <row r="31" spans="1:54" s="165" customFormat="1">
      <c r="A31" s="274" t="s">
        <v>495</v>
      </c>
      <c r="B31" s="275"/>
      <c r="C31" s="161"/>
      <c r="D31" s="162"/>
      <c r="E31" s="163"/>
      <c r="F31" s="164">
        <f>SUM(F10:F30)</f>
        <v>0</v>
      </c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171"/>
      <c r="AG31" s="171"/>
      <c r="AH31" s="171"/>
      <c r="AI31" s="171"/>
      <c r="AJ31" s="171"/>
      <c r="AK31" s="171"/>
      <c r="AL31" s="171"/>
      <c r="AM31" s="171"/>
      <c r="AN31" s="171"/>
      <c r="AO31" s="171"/>
      <c r="AP31" s="171"/>
      <c r="AQ31" s="171"/>
      <c r="AR31" s="171"/>
      <c r="AS31" s="171"/>
      <c r="AT31" s="171"/>
      <c r="AU31" s="171"/>
      <c r="AV31" s="171"/>
      <c r="AW31" s="171"/>
      <c r="AX31" s="171"/>
      <c r="AY31" s="171"/>
      <c r="AZ31" s="171"/>
      <c r="BA31" s="171"/>
      <c r="BB31" s="171"/>
    </row>
    <row r="32" spans="1:54">
      <c r="A32" s="267" t="s">
        <v>496</v>
      </c>
      <c r="B32" s="268"/>
      <c r="C32" s="177"/>
      <c r="D32" s="178"/>
      <c r="E32" s="179"/>
      <c r="F32" s="180">
        <f>F31-F33</f>
        <v>0</v>
      </c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171"/>
      <c r="AG32" s="171"/>
      <c r="AH32" s="171"/>
      <c r="AI32" s="171"/>
      <c r="AJ32" s="171"/>
      <c r="AK32" s="171"/>
      <c r="AL32" s="171"/>
      <c r="AM32" s="171"/>
      <c r="AN32" s="171"/>
      <c r="AO32" s="171"/>
      <c r="AP32" s="171"/>
      <c r="AQ32" s="171"/>
      <c r="AR32" s="171"/>
      <c r="AS32" s="171"/>
      <c r="AT32" s="171"/>
      <c r="AU32" s="171"/>
      <c r="AV32" s="171"/>
      <c r="AW32" s="171"/>
      <c r="AX32" s="171"/>
      <c r="AY32" s="171"/>
      <c r="AZ32" s="171"/>
      <c r="BA32" s="171"/>
      <c r="BB32" s="171"/>
    </row>
    <row r="33" spans="1:54" s="185" customFormat="1">
      <c r="A33" s="269" t="s">
        <v>497</v>
      </c>
      <c r="B33" s="270"/>
      <c r="C33" s="181"/>
      <c r="D33" s="182"/>
      <c r="E33" s="183"/>
      <c r="F33" s="184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171"/>
      <c r="AG33" s="171"/>
      <c r="AH33" s="171"/>
      <c r="AI33" s="171"/>
      <c r="AJ33" s="171"/>
      <c r="AK33" s="171"/>
      <c r="AL33" s="171"/>
      <c r="AM33" s="171"/>
      <c r="AN33" s="171"/>
      <c r="AO33" s="171"/>
      <c r="AP33" s="171"/>
      <c r="AQ33" s="171"/>
      <c r="AR33" s="171"/>
      <c r="AS33" s="171"/>
      <c r="AT33" s="171"/>
      <c r="AU33" s="171"/>
      <c r="AV33" s="171"/>
      <c r="AW33" s="171"/>
      <c r="AX33" s="171"/>
      <c r="AY33" s="171"/>
      <c r="AZ33" s="171"/>
      <c r="BA33" s="171"/>
      <c r="BB33" s="171"/>
    </row>
    <row r="34" spans="1:54">
      <c r="A34" s="159">
        <v>2</v>
      </c>
      <c r="B34" s="160" t="s">
        <v>498</v>
      </c>
      <c r="C34" s="161"/>
      <c r="D34" s="162"/>
      <c r="E34" s="163"/>
      <c r="F34" s="164"/>
      <c r="P34" s="171"/>
      <c r="Q34" s="171"/>
      <c r="R34" s="171"/>
      <c r="S34" s="171"/>
      <c r="T34" s="171"/>
      <c r="U34" s="171"/>
      <c r="V34" s="171"/>
      <c r="W34" s="171"/>
      <c r="X34" s="171"/>
      <c r="Y34" s="171"/>
      <c r="Z34" s="171"/>
      <c r="AA34" s="171"/>
      <c r="AB34" s="171"/>
      <c r="AC34" s="171"/>
      <c r="AD34" s="171"/>
      <c r="AE34" s="171"/>
      <c r="AF34" s="171"/>
      <c r="AG34" s="171"/>
      <c r="AH34" s="171"/>
      <c r="AI34" s="171"/>
      <c r="AJ34" s="171"/>
      <c r="AK34" s="171"/>
      <c r="AL34" s="171"/>
      <c r="AM34" s="171"/>
      <c r="AN34" s="171"/>
      <c r="AO34" s="171"/>
      <c r="AP34" s="171"/>
      <c r="AQ34" s="171"/>
      <c r="AR34" s="171"/>
      <c r="AS34" s="171"/>
      <c r="AT34" s="171"/>
      <c r="AU34" s="171"/>
      <c r="AV34" s="171"/>
      <c r="AW34" s="171"/>
      <c r="AX34" s="171"/>
      <c r="AY34" s="171"/>
      <c r="AZ34" s="171"/>
      <c r="BA34" s="171"/>
      <c r="BB34" s="171"/>
    </row>
    <row r="35" spans="1:54" s="171" customFormat="1">
      <c r="A35" s="186"/>
      <c r="B35" s="187"/>
      <c r="C35" s="188"/>
      <c r="D35" s="189"/>
      <c r="E35" s="190"/>
      <c r="F35" s="190"/>
    </row>
    <row r="36" spans="1:54" s="171" customFormat="1" ht="66">
      <c r="A36" s="191"/>
      <c r="B36" s="192" t="s">
        <v>499</v>
      </c>
      <c r="C36" s="173"/>
      <c r="D36" s="174"/>
      <c r="E36" s="175"/>
      <c r="F36" s="175"/>
    </row>
    <row r="37" spans="1:54" s="171" customFormat="1">
      <c r="A37" s="193"/>
      <c r="B37" s="192"/>
      <c r="C37" s="173"/>
      <c r="D37" s="174"/>
      <c r="E37" s="175"/>
      <c r="F37" s="175"/>
    </row>
    <row r="38" spans="1:54" s="171" customFormat="1" ht="277.2">
      <c r="A38" s="172">
        <v>1</v>
      </c>
      <c r="B38" s="194" t="s">
        <v>500</v>
      </c>
      <c r="C38" s="173"/>
      <c r="D38" s="174"/>
      <c r="E38" s="175"/>
      <c r="F38" s="175">
        <f>E38*D38</f>
        <v>0</v>
      </c>
    </row>
    <row r="39" spans="1:54" s="171" customFormat="1">
      <c r="A39" s="191"/>
      <c r="B39" s="195"/>
      <c r="C39" s="173"/>
      <c r="D39" s="174"/>
      <c r="E39" s="175"/>
      <c r="F39" s="175"/>
    </row>
    <row r="40" spans="1:54" s="171" customFormat="1">
      <c r="A40" s="193"/>
      <c r="B40" s="196"/>
      <c r="C40" s="197"/>
      <c r="D40" s="198"/>
      <c r="E40" s="175"/>
      <c r="F40" s="175"/>
    </row>
    <row r="41" spans="1:54" s="171" customFormat="1">
      <c r="A41" s="193"/>
      <c r="B41" s="192" t="s">
        <v>501</v>
      </c>
      <c r="C41" s="173" t="s">
        <v>17</v>
      </c>
      <c r="D41" s="174">
        <v>12</v>
      </c>
      <c r="E41" s="175"/>
      <c r="F41" s="175">
        <f>D41*E41</f>
        <v>0</v>
      </c>
    </row>
    <row r="42" spans="1:54" s="171" customFormat="1">
      <c r="A42" s="193"/>
      <c r="B42" s="192" t="s">
        <v>502</v>
      </c>
      <c r="C42" s="173" t="s">
        <v>17</v>
      </c>
      <c r="D42" s="174">
        <v>12</v>
      </c>
      <c r="E42" s="175"/>
      <c r="F42" s="175">
        <f>D42*E42</f>
        <v>0</v>
      </c>
    </row>
    <row r="43" spans="1:54" s="171" customFormat="1">
      <c r="A43" s="193"/>
      <c r="B43" s="192"/>
      <c r="C43" s="173"/>
      <c r="D43" s="174"/>
      <c r="E43" s="175"/>
      <c r="F43" s="175"/>
    </row>
    <row r="44" spans="1:54" s="171" customFormat="1" ht="145.19999999999999">
      <c r="A44" s="172">
        <v>2</v>
      </c>
      <c r="B44" s="194" t="s">
        <v>503</v>
      </c>
      <c r="C44" s="173"/>
      <c r="D44" s="174"/>
      <c r="E44" s="175"/>
      <c r="F44" s="175">
        <f>E44*D44</f>
        <v>0</v>
      </c>
    </row>
    <row r="45" spans="1:54" s="171" customFormat="1">
      <c r="A45" s="191"/>
      <c r="B45" s="195"/>
      <c r="C45" s="173"/>
      <c r="D45" s="174"/>
      <c r="E45" s="175"/>
      <c r="F45" s="175"/>
    </row>
    <row r="46" spans="1:54" s="171" customFormat="1">
      <c r="A46" s="193"/>
      <c r="B46" s="196"/>
      <c r="C46" s="197"/>
      <c r="D46" s="198"/>
      <c r="E46" s="175"/>
      <c r="F46" s="175"/>
    </row>
    <row r="47" spans="1:54" s="171" customFormat="1">
      <c r="A47" s="193"/>
      <c r="B47" s="192" t="s">
        <v>501</v>
      </c>
      <c r="C47" s="173" t="s">
        <v>17</v>
      </c>
      <c r="D47" s="174">
        <v>2</v>
      </c>
      <c r="E47" s="175"/>
      <c r="F47" s="175">
        <f>D47*E47</f>
        <v>0</v>
      </c>
    </row>
    <row r="48" spans="1:54" s="171" customFormat="1">
      <c r="A48" s="193"/>
      <c r="B48" s="192" t="s">
        <v>502</v>
      </c>
      <c r="C48" s="173" t="s">
        <v>17</v>
      </c>
      <c r="D48" s="174">
        <v>2</v>
      </c>
      <c r="E48" s="175"/>
      <c r="F48" s="175">
        <f>D48*E48</f>
        <v>0</v>
      </c>
    </row>
    <row r="49" spans="1:6" s="171" customFormat="1">
      <c r="A49" s="193"/>
      <c r="B49" s="192"/>
      <c r="C49" s="173"/>
      <c r="D49" s="174"/>
      <c r="E49" s="175"/>
      <c r="F49" s="175"/>
    </row>
    <row r="50" spans="1:6" s="171" customFormat="1" ht="145.19999999999999">
      <c r="A50" s="172">
        <v>3</v>
      </c>
      <c r="B50" s="194" t="s">
        <v>504</v>
      </c>
      <c r="C50" s="173"/>
      <c r="D50" s="174"/>
      <c r="E50" s="175"/>
      <c r="F50" s="175">
        <f>E50*D50</f>
        <v>0</v>
      </c>
    </row>
    <row r="51" spans="1:6" s="171" customFormat="1">
      <c r="A51" s="191"/>
      <c r="B51" s="195"/>
      <c r="C51" s="173"/>
      <c r="D51" s="174"/>
      <c r="E51" s="175"/>
      <c r="F51" s="175"/>
    </row>
    <row r="52" spans="1:6" s="171" customFormat="1">
      <c r="A52" s="193"/>
      <c r="B52" s="196"/>
      <c r="C52" s="197"/>
      <c r="D52" s="198"/>
      <c r="E52" s="175"/>
      <c r="F52" s="175"/>
    </row>
    <row r="53" spans="1:6" s="171" customFormat="1">
      <c r="A53" s="193"/>
      <c r="B53" s="192" t="s">
        <v>501</v>
      </c>
      <c r="C53" s="173" t="s">
        <v>17</v>
      </c>
      <c r="D53" s="174">
        <v>10</v>
      </c>
      <c r="E53" s="175"/>
      <c r="F53" s="175">
        <f>D53*E53</f>
        <v>0</v>
      </c>
    </row>
    <row r="54" spans="1:6" s="171" customFormat="1">
      <c r="A54" s="193"/>
      <c r="B54" s="192" t="s">
        <v>502</v>
      </c>
      <c r="C54" s="173" t="s">
        <v>17</v>
      </c>
      <c r="D54" s="174">
        <v>10</v>
      </c>
      <c r="E54" s="175"/>
      <c r="F54" s="175">
        <f>D54*E54</f>
        <v>0</v>
      </c>
    </row>
    <row r="55" spans="1:6" s="171" customFormat="1">
      <c r="A55" s="193"/>
      <c r="B55" s="192"/>
      <c r="C55" s="173"/>
      <c r="D55" s="174"/>
      <c r="E55" s="175"/>
      <c r="F55" s="175"/>
    </row>
    <row r="56" spans="1:6" s="171" customFormat="1" ht="277.2">
      <c r="A56" s="172">
        <v>4</v>
      </c>
      <c r="B56" s="194" t="s">
        <v>505</v>
      </c>
      <c r="C56" s="173"/>
      <c r="D56" s="174"/>
      <c r="E56" s="175"/>
      <c r="F56" s="175">
        <f>E56*D56</f>
        <v>0</v>
      </c>
    </row>
    <row r="57" spans="1:6" s="171" customFormat="1">
      <c r="A57" s="191"/>
      <c r="B57" s="195"/>
      <c r="C57" s="173"/>
      <c r="D57" s="174"/>
      <c r="E57" s="175"/>
      <c r="F57" s="175"/>
    </row>
    <row r="58" spans="1:6" s="171" customFormat="1">
      <c r="A58" s="193"/>
      <c r="B58" s="196"/>
      <c r="C58" s="197"/>
      <c r="D58" s="198"/>
      <c r="E58" s="175"/>
      <c r="F58" s="175"/>
    </row>
    <row r="59" spans="1:6" s="171" customFormat="1">
      <c r="A59" s="193"/>
      <c r="B59" s="192" t="s">
        <v>501</v>
      </c>
      <c r="C59" s="173" t="s">
        <v>17</v>
      </c>
      <c r="D59" s="174">
        <v>10</v>
      </c>
      <c r="E59" s="175"/>
      <c r="F59" s="175">
        <f>D59*E59</f>
        <v>0</v>
      </c>
    </row>
    <row r="60" spans="1:6" s="171" customFormat="1">
      <c r="A60" s="193"/>
      <c r="B60" s="192" t="s">
        <v>502</v>
      </c>
      <c r="C60" s="173" t="s">
        <v>17</v>
      </c>
      <c r="D60" s="174">
        <f>D59</f>
        <v>10</v>
      </c>
      <c r="E60" s="175"/>
      <c r="F60" s="175">
        <f>D60*E60</f>
        <v>0</v>
      </c>
    </row>
    <row r="61" spans="1:6" s="171" customFormat="1">
      <c r="A61" s="193"/>
      <c r="B61" s="192"/>
      <c r="C61" s="173"/>
      <c r="D61" s="174"/>
      <c r="E61" s="175"/>
      <c r="F61" s="175"/>
    </row>
    <row r="62" spans="1:6" s="171" customFormat="1" ht="250.8">
      <c r="A62" s="172">
        <v>5</v>
      </c>
      <c r="B62" s="194" t="s">
        <v>506</v>
      </c>
      <c r="C62" s="173"/>
      <c r="D62" s="174"/>
      <c r="E62" s="175"/>
      <c r="F62" s="175">
        <f>E62*D62</f>
        <v>0</v>
      </c>
    </row>
    <row r="63" spans="1:6" s="171" customFormat="1">
      <c r="A63" s="191"/>
      <c r="B63" s="195"/>
      <c r="C63" s="173"/>
      <c r="D63" s="174"/>
      <c r="E63" s="175"/>
      <c r="F63" s="175"/>
    </row>
    <row r="64" spans="1:6" s="171" customFormat="1">
      <c r="A64" s="193"/>
      <c r="B64" s="196"/>
      <c r="C64" s="197"/>
      <c r="D64" s="198"/>
      <c r="E64" s="175"/>
      <c r="F64" s="175"/>
    </row>
    <row r="65" spans="1:6" s="171" customFormat="1">
      <c r="A65" s="193"/>
      <c r="B65" s="192" t="s">
        <v>501</v>
      </c>
      <c r="C65" s="173" t="s">
        <v>17</v>
      </c>
      <c r="D65" s="174">
        <v>2</v>
      </c>
      <c r="E65" s="175"/>
      <c r="F65" s="175">
        <f>D65*E65</f>
        <v>0</v>
      </c>
    </row>
    <row r="66" spans="1:6" s="171" customFormat="1">
      <c r="A66" s="193"/>
      <c r="B66" s="192" t="s">
        <v>502</v>
      </c>
      <c r="C66" s="173" t="s">
        <v>17</v>
      </c>
      <c r="D66" s="174">
        <f>D65</f>
        <v>2</v>
      </c>
      <c r="E66" s="175"/>
      <c r="F66" s="175">
        <f>D66*E66</f>
        <v>0</v>
      </c>
    </row>
    <row r="67" spans="1:6" s="171" customFormat="1">
      <c r="A67" s="193"/>
      <c r="B67" s="192"/>
      <c r="C67" s="173"/>
      <c r="D67" s="174"/>
      <c r="E67" s="175"/>
      <c r="F67" s="175"/>
    </row>
    <row r="68" spans="1:6" s="171" customFormat="1" ht="250.8">
      <c r="A68" s="172">
        <v>6</v>
      </c>
      <c r="B68" s="194" t="s">
        <v>507</v>
      </c>
      <c r="C68" s="173"/>
      <c r="D68" s="174"/>
      <c r="E68" s="175"/>
      <c r="F68" s="175">
        <f>E68*D68</f>
        <v>0</v>
      </c>
    </row>
    <row r="69" spans="1:6" s="171" customFormat="1">
      <c r="A69" s="191"/>
      <c r="B69" s="195"/>
      <c r="C69" s="173"/>
      <c r="D69" s="174"/>
      <c r="E69" s="175"/>
      <c r="F69" s="175"/>
    </row>
    <row r="70" spans="1:6" s="171" customFormat="1">
      <c r="A70" s="193"/>
      <c r="B70" s="196"/>
      <c r="C70" s="197"/>
      <c r="D70" s="198"/>
      <c r="E70" s="175"/>
      <c r="F70" s="175"/>
    </row>
    <row r="71" spans="1:6" s="171" customFormat="1">
      <c r="A71" s="193"/>
      <c r="B71" s="192" t="s">
        <v>501</v>
      </c>
      <c r="C71" s="173" t="s">
        <v>17</v>
      </c>
      <c r="D71" s="174">
        <v>10</v>
      </c>
      <c r="E71" s="175"/>
      <c r="F71" s="175">
        <f>D71*E71</f>
        <v>0</v>
      </c>
    </row>
    <row r="72" spans="1:6" s="171" customFormat="1">
      <c r="A72" s="193"/>
      <c r="B72" s="192" t="s">
        <v>502</v>
      </c>
      <c r="C72" s="173" t="s">
        <v>17</v>
      </c>
      <c r="D72" s="174">
        <v>10</v>
      </c>
      <c r="E72" s="175"/>
      <c r="F72" s="175">
        <f>D72*E72</f>
        <v>0</v>
      </c>
    </row>
    <row r="73" spans="1:6" s="171" customFormat="1">
      <c r="A73" s="172"/>
      <c r="B73" s="195"/>
      <c r="C73" s="173"/>
      <c r="D73" s="174"/>
      <c r="E73" s="175"/>
      <c r="F73" s="175">
        <f>D73*E73</f>
        <v>0</v>
      </c>
    </row>
    <row r="74" spans="1:6" s="171" customFormat="1" ht="290.39999999999998">
      <c r="A74" s="172">
        <v>7</v>
      </c>
      <c r="B74" s="194" t="s">
        <v>508</v>
      </c>
      <c r="C74" s="173"/>
      <c r="D74" s="174"/>
      <c r="E74" s="175"/>
      <c r="F74" s="175">
        <f>E74*D74</f>
        <v>0</v>
      </c>
    </row>
    <row r="75" spans="1:6" s="171" customFormat="1">
      <c r="A75" s="191"/>
      <c r="B75" s="195"/>
      <c r="C75" s="173"/>
      <c r="D75" s="174"/>
      <c r="E75" s="175"/>
      <c r="F75" s="175"/>
    </row>
    <row r="76" spans="1:6" s="171" customFormat="1">
      <c r="A76" s="193"/>
      <c r="B76" s="196"/>
      <c r="C76" s="197"/>
      <c r="D76" s="198"/>
      <c r="E76" s="175"/>
      <c r="F76" s="175"/>
    </row>
    <row r="77" spans="1:6" s="171" customFormat="1">
      <c r="A77" s="193"/>
      <c r="B77" s="192" t="s">
        <v>501</v>
      </c>
      <c r="C77" s="173" t="s">
        <v>17</v>
      </c>
      <c r="D77" s="174">
        <v>16</v>
      </c>
      <c r="E77" s="175"/>
      <c r="F77" s="175">
        <f>D77*E77</f>
        <v>0</v>
      </c>
    </row>
    <row r="78" spans="1:6" s="171" customFormat="1">
      <c r="A78" s="193"/>
      <c r="B78" s="192" t="s">
        <v>502</v>
      </c>
      <c r="C78" s="173" t="s">
        <v>17</v>
      </c>
      <c r="D78" s="174">
        <v>16</v>
      </c>
      <c r="E78" s="175"/>
      <c r="F78" s="175">
        <f>D78*E78</f>
        <v>0</v>
      </c>
    </row>
    <row r="79" spans="1:6" s="171" customFormat="1">
      <c r="A79" s="172"/>
      <c r="B79" s="195"/>
      <c r="C79" s="173"/>
      <c r="D79" s="174"/>
      <c r="E79" s="175"/>
      <c r="F79" s="175"/>
    </row>
    <row r="80" spans="1:6" s="171" customFormat="1" ht="264">
      <c r="A80" s="172">
        <v>8</v>
      </c>
      <c r="B80" s="194" t="s">
        <v>509</v>
      </c>
      <c r="C80" s="173"/>
      <c r="D80" s="174"/>
      <c r="E80" s="175"/>
      <c r="F80" s="175">
        <f>E80*D80</f>
        <v>0</v>
      </c>
    </row>
    <row r="81" spans="1:54" s="171" customFormat="1" ht="8.25" customHeight="1">
      <c r="A81" s="191"/>
      <c r="B81" s="195"/>
      <c r="C81" s="173"/>
      <c r="D81" s="174"/>
      <c r="E81" s="175"/>
      <c r="F81" s="175"/>
    </row>
    <row r="82" spans="1:54" s="171" customFormat="1" ht="8.25" customHeight="1">
      <c r="A82" s="193"/>
      <c r="B82" s="196"/>
      <c r="C82" s="197"/>
      <c r="D82" s="198"/>
      <c r="E82" s="175"/>
      <c r="F82" s="175"/>
    </row>
    <row r="83" spans="1:54" s="171" customFormat="1">
      <c r="A83" s="193"/>
      <c r="B83" s="192" t="s">
        <v>501</v>
      </c>
      <c r="C83" s="173" t="s">
        <v>17</v>
      </c>
      <c r="D83" s="174">
        <v>2</v>
      </c>
      <c r="E83" s="175"/>
      <c r="F83" s="175">
        <f>D83*E83</f>
        <v>0</v>
      </c>
    </row>
    <row r="84" spans="1:54" s="171" customFormat="1">
      <c r="A84" s="193"/>
      <c r="B84" s="192" t="s">
        <v>502</v>
      </c>
      <c r="C84" s="173" t="s">
        <v>17</v>
      </c>
      <c r="D84" s="174">
        <v>2</v>
      </c>
      <c r="E84" s="175"/>
      <c r="F84" s="175">
        <f>D84*E84</f>
        <v>0</v>
      </c>
    </row>
    <row r="85" spans="1:54" s="171" customFormat="1">
      <c r="A85" s="172"/>
      <c r="B85" s="195"/>
      <c r="C85" s="173"/>
      <c r="D85" s="174"/>
      <c r="E85" s="175"/>
      <c r="F85" s="175"/>
    </row>
    <row r="86" spans="1:54" s="171" customFormat="1" ht="264">
      <c r="A86" s="172">
        <v>9</v>
      </c>
      <c r="B86" s="194" t="s">
        <v>510</v>
      </c>
      <c r="C86" s="173"/>
      <c r="D86" s="174"/>
      <c r="E86" s="175"/>
      <c r="F86" s="175">
        <f>E86*D86</f>
        <v>0</v>
      </c>
    </row>
    <row r="87" spans="1:54" s="171" customFormat="1" ht="8.25" customHeight="1">
      <c r="A87" s="191"/>
      <c r="B87" s="195"/>
      <c r="C87" s="173"/>
      <c r="D87" s="174"/>
      <c r="E87" s="175"/>
      <c r="F87" s="175"/>
    </row>
    <row r="88" spans="1:54" s="171" customFormat="1" ht="8.25" customHeight="1">
      <c r="A88" s="193"/>
      <c r="B88" s="196"/>
      <c r="C88" s="197"/>
      <c r="D88" s="198"/>
      <c r="E88" s="175"/>
      <c r="F88" s="175"/>
    </row>
    <row r="89" spans="1:54" s="171" customFormat="1">
      <c r="A89" s="193"/>
      <c r="B89" s="192" t="s">
        <v>501</v>
      </c>
      <c r="C89" s="173" t="s">
        <v>17</v>
      </c>
      <c r="D89" s="174">
        <v>6</v>
      </c>
      <c r="E89" s="175"/>
      <c r="F89" s="175">
        <f>D89*E89</f>
        <v>0</v>
      </c>
    </row>
    <row r="90" spans="1:54" s="171" customFormat="1">
      <c r="A90" s="193"/>
      <c r="B90" s="192" t="s">
        <v>502</v>
      </c>
      <c r="C90" s="173" t="s">
        <v>17</v>
      </c>
      <c r="D90" s="174">
        <v>6</v>
      </c>
      <c r="E90" s="175"/>
      <c r="F90" s="175">
        <f>D90*E90</f>
        <v>0</v>
      </c>
    </row>
    <row r="91" spans="1:54" s="171" customFormat="1">
      <c r="A91" s="172"/>
      <c r="B91" s="195"/>
      <c r="C91" s="173"/>
      <c r="D91" s="174"/>
      <c r="E91" s="175"/>
      <c r="F91" s="175"/>
    </row>
    <row r="92" spans="1:54">
      <c r="A92" s="274" t="s">
        <v>495</v>
      </c>
      <c r="B92" s="275"/>
      <c r="C92" s="161"/>
      <c r="D92" s="162"/>
      <c r="E92" s="163"/>
      <c r="F92" s="164">
        <f>SUM(F38:F91)</f>
        <v>0</v>
      </c>
      <c r="P92" s="171"/>
      <c r="Q92" s="171"/>
      <c r="R92" s="171"/>
      <c r="S92" s="171"/>
      <c r="T92" s="171"/>
      <c r="U92" s="171"/>
      <c r="V92" s="171"/>
      <c r="W92" s="171"/>
      <c r="X92" s="171"/>
      <c r="Y92" s="171"/>
      <c r="Z92" s="171"/>
      <c r="AA92" s="171"/>
      <c r="AB92" s="171"/>
      <c r="AC92" s="171"/>
      <c r="AD92" s="171"/>
      <c r="AE92" s="171"/>
      <c r="AF92" s="171"/>
      <c r="AG92" s="171"/>
      <c r="AH92" s="171"/>
      <c r="AI92" s="171"/>
      <c r="AJ92" s="171"/>
      <c r="AK92" s="171"/>
      <c r="AL92" s="171"/>
      <c r="AM92" s="171"/>
      <c r="AN92" s="171"/>
      <c r="AO92" s="171"/>
      <c r="AP92" s="171"/>
      <c r="AQ92" s="171"/>
      <c r="AR92" s="171"/>
      <c r="AS92" s="171"/>
      <c r="AT92" s="171"/>
      <c r="AU92" s="171"/>
      <c r="AV92" s="171"/>
      <c r="AW92" s="171"/>
      <c r="AX92" s="171"/>
      <c r="AY92" s="171"/>
      <c r="AZ92" s="171"/>
      <c r="BA92" s="171"/>
      <c r="BB92" s="171"/>
    </row>
    <row r="93" spans="1:54">
      <c r="A93" s="267" t="s">
        <v>496</v>
      </c>
      <c r="B93" s="268"/>
      <c r="C93" s="177"/>
      <c r="D93" s="178"/>
      <c r="E93" s="179"/>
      <c r="F93" s="180">
        <f>F92-F94</f>
        <v>0</v>
      </c>
      <c r="P93" s="171"/>
      <c r="Q93" s="171"/>
      <c r="R93" s="171"/>
      <c r="S93" s="171"/>
      <c r="T93" s="171"/>
      <c r="U93" s="171"/>
      <c r="V93" s="171"/>
      <c r="W93" s="171"/>
      <c r="X93" s="171"/>
      <c r="Y93" s="171"/>
      <c r="Z93" s="171"/>
      <c r="AA93" s="171"/>
      <c r="AB93" s="171"/>
      <c r="AC93" s="171"/>
      <c r="AD93" s="171"/>
      <c r="AE93" s="171"/>
      <c r="AF93" s="171"/>
      <c r="AG93" s="171"/>
      <c r="AH93" s="171"/>
      <c r="AI93" s="171"/>
      <c r="AJ93" s="171"/>
      <c r="AK93" s="171"/>
      <c r="AL93" s="171"/>
      <c r="AM93" s="171"/>
      <c r="AN93" s="171"/>
      <c r="AO93" s="171"/>
      <c r="AP93" s="171"/>
      <c r="AQ93" s="171"/>
      <c r="AR93" s="171"/>
      <c r="AS93" s="171"/>
      <c r="AT93" s="171"/>
      <c r="AU93" s="171"/>
      <c r="AV93" s="171"/>
      <c r="AW93" s="171"/>
      <c r="AX93" s="171"/>
      <c r="AY93" s="171"/>
      <c r="AZ93" s="171"/>
      <c r="BA93" s="171"/>
      <c r="BB93" s="171"/>
    </row>
    <row r="94" spans="1:54" s="171" customFormat="1">
      <c r="A94" s="269" t="s">
        <v>497</v>
      </c>
      <c r="B94" s="270"/>
      <c r="C94" s="181"/>
      <c r="D94" s="182"/>
      <c r="E94" s="183"/>
      <c r="F94" s="184"/>
    </row>
    <row r="95" spans="1:54" ht="26.4">
      <c r="A95" s="159">
        <v>3</v>
      </c>
      <c r="B95" s="160" t="s">
        <v>511</v>
      </c>
      <c r="C95" s="161"/>
      <c r="D95" s="162"/>
      <c r="E95" s="163"/>
      <c r="F95" s="164"/>
      <c r="P95" s="171"/>
      <c r="Q95" s="171"/>
      <c r="R95" s="171"/>
      <c r="S95" s="171"/>
      <c r="T95" s="171"/>
      <c r="U95" s="171"/>
      <c r="V95" s="171"/>
      <c r="W95" s="171"/>
      <c r="X95" s="171"/>
      <c r="Y95" s="171"/>
      <c r="Z95" s="171"/>
      <c r="AA95" s="171"/>
      <c r="AB95" s="171"/>
      <c r="AC95" s="171"/>
      <c r="AD95" s="171"/>
      <c r="AE95" s="171"/>
      <c r="AF95" s="171"/>
      <c r="AG95" s="171"/>
      <c r="AH95" s="171"/>
      <c r="AI95" s="171"/>
      <c r="AJ95" s="171"/>
      <c r="AK95" s="171"/>
      <c r="AL95" s="171"/>
      <c r="AM95" s="171"/>
      <c r="AN95" s="171"/>
      <c r="AO95" s="171"/>
      <c r="AP95" s="171"/>
      <c r="AQ95" s="171"/>
      <c r="AR95" s="171"/>
      <c r="AS95" s="171"/>
      <c r="AT95" s="171"/>
      <c r="AU95" s="171"/>
      <c r="AV95" s="171"/>
      <c r="AW95" s="171"/>
      <c r="AX95" s="171"/>
      <c r="AY95" s="171"/>
      <c r="AZ95" s="171"/>
      <c r="BA95" s="171"/>
      <c r="BB95" s="171"/>
    </row>
    <row r="96" spans="1:54" s="171" customFormat="1">
      <c r="A96" s="166"/>
      <c r="B96" s="167"/>
      <c r="C96" s="168"/>
      <c r="D96" s="169"/>
      <c r="E96" s="170"/>
      <c r="F96" s="170"/>
    </row>
    <row r="97" spans="1:6" s="204" customFormat="1" ht="79.2">
      <c r="A97" s="199">
        <v>1</v>
      </c>
      <c r="B97" s="200" t="s">
        <v>512</v>
      </c>
      <c r="C97" s="201" t="s">
        <v>487</v>
      </c>
      <c r="D97" s="202">
        <v>1</v>
      </c>
      <c r="E97" s="203"/>
      <c r="F97" s="203">
        <f>E97*D97</f>
        <v>0</v>
      </c>
    </row>
    <row r="98" spans="1:6" s="171" customFormat="1">
      <c r="A98" s="166"/>
      <c r="B98" s="167"/>
      <c r="C98" s="168"/>
      <c r="D98" s="169"/>
      <c r="E98" s="170"/>
      <c r="F98" s="170"/>
    </row>
    <row r="99" spans="1:6" s="204" customFormat="1" ht="79.2">
      <c r="A99" s="199">
        <v>2</v>
      </c>
      <c r="B99" s="200" t="s">
        <v>513</v>
      </c>
      <c r="C99" s="201" t="s">
        <v>487</v>
      </c>
      <c r="D99" s="202">
        <v>8</v>
      </c>
      <c r="E99" s="203"/>
      <c r="F99" s="203">
        <f>E99*D99</f>
        <v>0</v>
      </c>
    </row>
    <row r="100" spans="1:6" s="171" customFormat="1">
      <c r="A100" s="166"/>
      <c r="B100" s="167"/>
      <c r="C100" s="168"/>
      <c r="D100" s="169"/>
      <c r="E100" s="170"/>
      <c r="F100" s="170"/>
    </row>
    <row r="101" spans="1:6" s="204" customFormat="1" ht="39.6">
      <c r="A101" s="199">
        <v>3</v>
      </c>
      <c r="B101" s="200" t="s">
        <v>514</v>
      </c>
      <c r="C101" s="201" t="s">
        <v>487</v>
      </c>
      <c r="D101" s="202">
        <v>8</v>
      </c>
      <c r="E101" s="203"/>
      <c r="F101" s="203">
        <f>E101*D101</f>
        <v>0</v>
      </c>
    </row>
    <row r="102" spans="1:6" s="171" customFormat="1">
      <c r="A102" s="166"/>
      <c r="B102" s="167"/>
      <c r="C102" s="168"/>
      <c r="D102" s="169"/>
      <c r="E102" s="170"/>
      <c r="F102" s="170"/>
    </row>
    <row r="103" spans="1:6" s="171" customFormat="1" ht="26.4">
      <c r="A103" s="166">
        <v>4</v>
      </c>
      <c r="B103" s="167" t="s">
        <v>515</v>
      </c>
      <c r="C103" s="168"/>
      <c r="D103" s="169"/>
      <c r="E103" s="170"/>
      <c r="F103" s="170"/>
    </row>
    <row r="104" spans="1:6" s="171" customFormat="1">
      <c r="A104" s="166"/>
      <c r="B104" s="167"/>
      <c r="C104" s="168"/>
      <c r="D104" s="169"/>
      <c r="E104" s="170"/>
      <c r="F104" s="170"/>
    </row>
    <row r="105" spans="1:6" s="176" customFormat="1" ht="26.4">
      <c r="A105" s="191"/>
      <c r="B105" s="167" t="s">
        <v>516</v>
      </c>
      <c r="C105" s="168" t="s">
        <v>17</v>
      </c>
      <c r="D105" s="169">
        <v>1</v>
      </c>
      <c r="E105" s="175"/>
      <c r="F105" s="175">
        <f>E105*D105</f>
        <v>0</v>
      </c>
    </row>
    <row r="106" spans="1:6" s="176" customFormat="1">
      <c r="A106" s="172"/>
      <c r="B106" s="195"/>
      <c r="C106" s="168"/>
      <c r="D106" s="169"/>
      <c r="E106" s="175"/>
      <c r="F106" s="175"/>
    </row>
    <row r="107" spans="1:6" s="171" customFormat="1" ht="26.4">
      <c r="A107" s="205"/>
      <c r="B107" s="167" t="s">
        <v>517</v>
      </c>
      <c r="C107" s="168" t="s">
        <v>17</v>
      </c>
      <c r="D107" s="169">
        <v>2</v>
      </c>
      <c r="E107" s="170"/>
      <c r="F107" s="170"/>
    </row>
    <row r="108" spans="1:6" s="171" customFormat="1">
      <c r="A108" s="166"/>
      <c r="B108" s="167"/>
      <c r="C108" s="168"/>
      <c r="D108" s="169"/>
      <c r="E108" s="170"/>
      <c r="F108" s="170"/>
    </row>
    <row r="109" spans="1:6" s="176" customFormat="1" ht="26.4">
      <c r="A109" s="191"/>
      <c r="B109" s="167" t="s">
        <v>518</v>
      </c>
      <c r="C109" s="168" t="s">
        <v>17</v>
      </c>
      <c r="D109" s="169">
        <v>5</v>
      </c>
      <c r="E109" s="175"/>
      <c r="F109" s="175">
        <f>E109*D109</f>
        <v>0</v>
      </c>
    </row>
    <row r="110" spans="1:6" s="176" customFormat="1">
      <c r="A110" s="172"/>
      <c r="B110" s="195"/>
      <c r="C110" s="168"/>
      <c r="D110" s="169"/>
      <c r="E110" s="175"/>
      <c r="F110" s="175"/>
    </row>
    <row r="111" spans="1:6" s="171" customFormat="1" ht="145.19999999999999">
      <c r="A111" s="206"/>
      <c r="B111" s="167" t="s">
        <v>519</v>
      </c>
      <c r="C111" s="168" t="s">
        <v>487</v>
      </c>
      <c r="D111" s="169">
        <v>1</v>
      </c>
      <c r="E111" s="170"/>
      <c r="F111" s="170"/>
    </row>
    <row r="112" spans="1:6" s="171" customFormat="1">
      <c r="A112" s="206"/>
      <c r="B112" s="167"/>
      <c r="C112" s="168"/>
      <c r="D112" s="169"/>
      <c r="E112" s="170"/>
      <c r="F112" s="170"/>
    </row>
    <row r="113" spans="1:6" s="171" customFormat="1">
      <c r="A113" s="205"/>
      <c r="B113" s="187"/>
      <c r="C113" s="188"/>
      <c r="D113" s="189"/>
      <c r="E113" s="170"/>
      <c r="F113" s="170"/>
    </row>
    <row r="114" spans="1:6" s="171" customFormat="1">
      <c r="A114" s="205"/>
      <c r="B114" s="167"/>
      <c r="C114" s="168" t="s">
        <v>487</v>
      </c>
      <c r="D114" s="169">
        <v>1</v>
      </c>
      <c r="E114" s="170"/>
      <c r="F114" s="170">
        <f>E114*D114</f>
        <v>0</v>
      </c>
    </row>
    <row r="115" spans="1:6" s="171" customFormat="1">
      <c r="A115" s="207"/>
      <c r="B115" s="208"/>
      <c r="C115" s="209"/>
      <c r="D115" s="209"/>
      <c r="E115" s="210"/>
      <c r="F115" s="211"/>
    </row>
    <row r="116" spans="1:6" s="171" customFormat="1" ht="39.6">
      <c r="A116" s="166"/>
      <c r="B116" s="167" t="s">
        <v>520</v>
      </c>
      <c r="C116" s="168"/>
      <c r="D116" s="169"/>
      <c r="E116" s="170"/>
      <c r="F116" s="170">
        <f t="shared" ref="F116:F121" si="2">D116*E116</f>
        <v>0</v>
      </c>
    </row>
    <row r="117" spans="1:6" s="171" customFormat="1">
      <c r="A117" s="166"/>
      <c r="B117" s="167"/>
      <c r="C117" s="168"/>
      <c r="D117" s="169"/>
      <c r="E117" s="170"/>
      <c r="F117" s="170">
        <f t="shared" si="2"/>
        <v>0</v>
      </c>
    </row>
    <row r="118" spans="1:6" s="171" customFormat="1">
      <c r="A118" s="166">
        <v>5</v>
      </c>
      <c r="B118" s="167" t="s">
        <v>521</v>
      </c>
      <c r="C118" s="168" t="s">
        <v>17</v>
      </c>
      <c r="D118" s="169">
        <v>1</v>
      </c>
      <c r="E118" s="170"/>
      <c r="F118" s="170">
        <f t="shared" si="2"/>
        <v>0</v>
      </c>
    </row>
    <row r="119" spans="1:6" s="171" customFormat="1">
      <c r="A119" s="166"/>
      <c r="B119" s="167"/>
      <c r="C119" s="168"/>
      <c r="D119" s="169"/>
      <c r="E119" s="170"/>
      <c r="F119" s="170">
        <f t="shared" si="2"/>
        <v>0</v>
      </c>
    </row>
    <row r="120" spans="1:6" s="171" customFormat="1" ht="39.6">
      <c r="A120" s="166">
        <v>6</v>
      </c>
      <c r="B120" s="167" t="s">
        <v>522</v>
      </c>
      <c r="C120" s="168" t="s">
        <v>17</v>
      </c>
      <c r="D120" s="169">
        <v>4</v>
      </c>
      <c r="E120" s="170"/>
      <c r="F120" s="170">
        <f t="shared" si="2"/>
        <v>0</v>
      </c>
    </row>
    <row r="121" spans="1:6" s="171" customFormat="1">
      <c r="A121" s="166"/>
      <c r="B121" s="167"/>
      <c r="C121" s="168"/>
      <c r="D121" s="169"/>
      <c r="E121" s="170"/>
      <c r="F121" s="170">
        <f t="shared" si="2"/>
        <v>0</v>
      </c>
    </row>
    <row r="122" spans="1:6" s="204" customFormat="1" ht="26.4">
      <c r="A122" s="166">
        <v>7</v>
      </c>
      <c r="B122" s="167" t="s">
        <v>523</v>
      </c>
      <c r="C122" s="168" t="s">
        <v>17</v>
      </c>
      <c r="D122" s="169">
        <v>1</v>
      </c>
      <c r="E122" s="170"/>
      <c r="F122" s="170">
        <f>E122*D122</f>
        <v>0</v>
      </c>
    </row>
    <row r="123" spans="1:6" s="204" customFormat="1" ht="13.2">
      <c r="A123" s="166"/>
      <c r="B123" s="167"/>
      <c r="C123" s="168"/>
      <c r="D123" s="169"/>
      <c r="E123" s="170"/>
      <c r="F123" s="170"/>
    </row>
    <row r="124" spans="1:6" s="204" customFormat="1" ht="52.8">
      <c r="A124" s="205"/>
      <c r="B124" s="167" t="s">
        <v>524</v>
      </c>
      <c r="C124" s="168"/>
      <c r="D124" s="169"/>
      <c r="E124" s="170"/>
      <c r="F124" s="170"/>
    </row>
    <row r="125" spans="1:6" s="204" customFormat="1" ht="13.2">
      <c r="A125" s="205"/>
      <c r="B125" s="167"/>
      <c r="C125" s="168"/>
      <c r="D125" s="169"/>
      <c r="E125" s="170"/>
      <c r="F125" s="170"/>
    </row>
    <row r="126" spans="1:6" s="204" customFormat="1" ht="13.2">
      <c r="A126" s="166">
        <v>8</v>
      </c>
      <c r="B126" s="167" t="s">
        <v>525</v>
      </c>
      <c r="C126" s="168" t="s">
        <v>210</v>
      </c>
      <c r="D126" s="169">
        <v>10</v>
      </c>
      <c r="E126" s="170"/>
      <c r="F126" s="170">
        <f>E126*D126</f>
        <v>0</v>
      </c>
    </row>
    <row r="127" spans="1:6" s="212" customFormat="1" ht="13.2">
      <c r="A127" s="166"/>
      <c r="B127" s="167"/>
      <c r="C127" s="168"/>
      <c r="D127" s="169"/>
      <c r="E127" s="170"/>
      <c r="F127" s="170"/>
    </row>
    <row r="128" spans="1:6" s="204" customFormat="1" ht="13.2">
      <c r="A128" s="166">
        <v>9</v>
      </c>
      <c r="B128" s="167" t="s">
        <v>526</v>
      </c>
      <c r="C128" s="168" t="s">
        <v>210</v>
      </c>
      <c r="D128" s="169">
        <v>50</v>
      </c>
      <c r="E128" s="170"/>
      <c r="F128" s="170">
        <f>E128*D128</f>
        <v>0</v>
      </c>
    </row>
    <row r="129" spans="1:54" s="212" customFormat="1" ht="13.2">
      <c r="A129" s="166"/>
      <c r="B129" s="167"/>
      <c r="C129" s="168"/>
      <c r="D129" s="169"/>
      <c r="E129" s="170"/>
      <c r="F129" s="170"/>
    </row>
    <row r="130" spans="1:54" s="171" customFormat="1" ht="39.6">
      <c r="A130" s="172"/>
      <c r="B130" s="167" t="s">
        <v>488</v>
      </c>
      <c r="C130" s="168"/>
      <c r="D130" s="174"/>
      <c r="E130" s="170"/>
      <c r="F130" s="170">
        <f>E130*D130</f>
        <v>0</v>
      </c>
    </row>
    <row r="131" spans="1:54" s="171" customFormat="1">
      <c r="A131" s="172"/>
      <c r="B131" s="167"/>
      <c r="C131" s="168"/>
      <c r="D131" s="174"/>
      <c r="E131" s="170"/>
      <c r="F131" s="170">
        <f t="shared" ref="F131:F135" si="3">D131*E131</f>
        <v>0</v>
      </c>
    </row>
    <row r="132" spans="1:54" s="171" customFormat="1">
      <c r="A132" s="172">
        <v>10</v>
      </c>
      <c r="B132" s="167" t="s">
        <v>489</v>
      </c>
      <c r="C132" s="168" t="s">
        <v>210</v>
      </c>
      <c r="D132" s="174">
        <v>30</v>
      </c>
      <c r="E132" s="170"/>
      <c r="F132" s="170">
        <f t="shared" si="3"/>
        <v>0</v>
      </c>
    </row>
    <row r="133" spans="1:54" s="171" customFormat="1">
      <c r="A133" s="172"/>
      <c r="B133" s="167"/>
      <c r="C133" s="168"/>
      <c r="D133" s="174"/>
      <c r="E133" s="170"/>
      <c r="F133" s="170">
        <f t="shared" si="3"/>
        <v>0</v>
      </c>
    </row>
    <row r="134" spans="1:54" s="171" customFormat="1">
      <c r="A134" s="172">
        <v>11</v>
      </c>
      <c r="B134" s="167" t="s">
        <v>490</v>
      </c>
      <c r="C134" s="168" t="s">
        <v>210</v>
      </c>
      <c r="D134" s="174">
        <v>20</v>
      </c>
      <c r="E134" s="170"/>
      <c r="F134" s="170">
        <f t="shared" si="3"/>
        <v>0</v>
      </c>
    </row>
    <row r="135" spans="1:54" s="171" customFormat="1">
      <c r="A135" s="172"/>
      <c r="B135" s="167"/>
      <c r="C135" s="168"/>
      <c r="D135" s="174"/>
      <c r="E135" s="170"/>
      <c r="F135" s="170">
        <f t="shared" si="3"/>
        <v>0</v>
      </c>
    </row>
    <row r="136" spans="1:54" s="171" customFormat="1" ht="39.6">
      <c r="A136" s="213"/>
      <c r="B136" s="214" t="s">
        <v>491</v>
      </c>
      <c r="C136" s="215"/>
      <c r="D136" s="216"/>
      <c r="E136" s="217"/>
      <c r="F136" s="218">
        <f>D136*E136</f>
        <v>0</v>
      </c>
    </row>
    <row r="137" spans="1:54" s="171" customFormat="1">
      <c r="A137" s="213"/>
      <c r="B137" s="214"/>
      <c r="C137" s="215"/>
      <c r="D137" s="216"/>
      <c r="E137" s="217"/>
      <c r="F137" s="218">
        <f t="shared" ref="F137:F141" si="4">D137*E137</f>
        <v>0</v>
      </c>
    </row>
    <row r="138" spans="1:54" s="171" customFormat="1">
      <c r="A138" s="219">
        <v>12</v>
      </c>
      <c r="B138" s="214" t="s">
        <v>527</v>
      </c>
      <c r="C138" s="215" t="s">
        <v>210</v>
      </c>
      <c r="D138" s="216">
        <v>200</v>
      </c>
      <c r="E138" s="217"/>
      <c r="F138" s="218">
        <f t="shared" si="4"/>
        <v>0</v>
      </c>
    </row>
    <row r="139" spans="1:54" s="171" customFormat="1">
      <c r="A139" s="213"/>
      <c r="B139" s="214"/>
      <c r="C139" s="215"/>
      <c r="D139" s="216"/>
      <c r="E139" s="217"/>
      <c r="F139" s="218">
        <f t="shared" si="4"/>
        <v>0</v>
      </c>
    </row>
    <row r="140" spans="1:54" s="171" customFormat="1">
      <c r="A140" s="219">
        <v>13</v>
      </c>
      <c r="B140" s="214" t="s">
        <v>528</v>
      </c>
      <c r="C140" s="215" t="s">
        <v>210</v>
      </c>
      <c r="D140" s="216">
        <v>60</v>
      </c>
      <c r="E140" s="217"/>
      <c r="F140" s="218">
        <f t="shared" si="4"/>
        <v>0</v>
      </c>
    </row>
    <row r="141" spans="1:54" s="171" customFormat="1">
      <c r="A141" s="213"/>
      <c r="B141" s="214"/>
      <c r="C141" s="215"/>
      <c r="D141" s="216"/>
      <c r="E141" s="217"/>
      <c r="F141" s="218">
        <f t="shared" si="4"/>
        <v>0</v>
      </c>
    </row>
    <row r="142" spans="1:54" s="171" customFormat="1" ht="110.25" customHeight="1">
      <c r="A142" s="166">
        <v>14</v>
      </c>
      <c r="B142" s="167" t="s">
        <v>494</v>
      </c>
      <c r="C142" s="173" t="s">
        <v>487</v>
      </c>
      <c r="D142" s="169">
        <v>1</v>
      </c>
      <c r="E142" s="170"/>
      <c r="F142" s="170">
        <f>E142*D142</f>
        <v>0</v>
      </c>
    </row>
    <row r="143" spans="1:54" s="171" customFormat="1">
      <c r="A143" s="220"/>
      <c r="B143" s="221"/>
      <c r="C143" s="215"/>
      <c r="D143" s="216"/>
      <c r="E143" s="217"/>
      <c r="F143" s="218">
        <f>D143*E143</f>
        <v>0</v>
      </c>
    </row>
    <row r="144" spans="1:54">
      <c r="A144" s="274" t="s">
        <v>495</v>
      </c>
      <c r="B144" s="275"/>
      <c r="C144" s="161"/>
      <c r="D144" s="162"/>
      <c r="E144" s="163"/>
      <c r="F144" s="164">
        <f>SUM(F96:F143)</f>
        <v>0</v>
      </c>
      <c r="P144" s="171"/>
      <c r="Q144" s="171"/>
      <c r="R144" s="171"/>
      <c r="S144" s="171"/>
      <c r="T144" s="171"/>
      <c r="U144" s="171"/>
      <c r="V144" s="171"/>
      <c r="W144" s="171"/>
      <c r="X144" s="171"/>
      <c r="Y144" s="171"/>
      <c r="Z144" s="171"/>
      <c r="AA144" s="171"/>
      <c r="AB144" s="171"/>
      <c r="AC144" s="171"/>
      <c r="AD144" s="171"/>
      <c r="AE144" s="171"/>
      <c r="AF144" s="171"/>
      <c r="AG144" s="171"/>
      <c r="AH144" s="171"/>
      <c r="AI144" s="171"/>
      <c r="AJ144" s="171"/>
      <c r="AK144" s="171"/>
      <c r="AL144" s="171"/>
      <c r="AM144" s="171"/>
      <c r="AN144" s="171"/>
      <c r="AO144" s="171"/>
      <c r="AP144" s="171"/>
      <c r="AQ144" s="171"/>
      <c r="AR144" s="171"/>
      <c r="AS144" s="171"/>
      <c r="AT144" s="171"/>
      <c r="AU144" s="171"/>
      <c r="AV144" s="171"/>
      <c r="AW144" s="171"/>
      <c r="AX144" s="171"/>
      <c r="AY144" s="171"/>
      <c r="AZ144" s="171"/>
      <c r="BA144" s="171"/>
      <c r="BB144" s="171"/>
    </row>
    <row r="145" spans="1:54">
      <c r="A145" s="267" t="s">
        <v>496</v>
      </c>
      <c r="B145" s="268"/>
      <c r="C145" s="177"/>
      <c r="D145" s="178"/>
      <c r="E145" s="179"/>
      <c r="F145" s="180">
        <f>F144-F146</f>
        <v>0</v>
      </c>
      <c r="P145" s="171"/>
      <c r="Q145" s="171"/>
      <c r="R145" s="171"/>
      <c r="S145" s="171"/>
      <c r="T145" s="171"/>
      <c r="U145" s="171"/>
      <c r="V145" s="171"/>
      <c r="W145" s="171"/>
      <c r="X145" s="171"/>
      <c r="Y145" s="171"/>
      <c r="Z145" s="171"/>
      <c r="AA145" s="171"/>
      <c r="AB145" s="171"/>
      <c r="AC145" s="171"/>
      <c r="AD145" s="171"/>
      <c r="AE145" s="171"/>
      <c r="AF145" s="171"/>
      <c r="AG145" s="171"/>
      <c r="AH145" s="171"/>
      <c r="AI145" s="171"/>
      <c r="AJ145" s="171"/>
      <c r="AK145" s="171"/>
      <c r="AL145" s="171"/>
      <c r="AM145" s="171"/>
      <c r="AN145" s="171"/>
      <c r="AO145" s="171"/>
      <c r="AP145" s="171"/>
      <c r="AQ145" s="171"/>
      <c r="AR145" s="171"/>
      <c r="AS145" s="171"/>
      <c r="AT145" s="171"/>
      <c r="AU145" s="171"/>
      <c r="AV145" s="171"/>
      <c r="AW145" s="171"/>
      <c r="AX145" s="171"/>
      <c r="AY145" s="171"/>
      <c r="AZ145" s="171"/>
      <c r="BA145" s="171"/>
      <c r="BB145" s="171"/>
    </row>
    <row r="146" spans="1:54" s="171" customFormat="1">
      <c r="A146" s="269" t="s">
        <v>497</v>
      </c>
      <c r="B146" s="270"/>
      <c r="C146" s="181"/>
      <c r="D146" s="182"/>
      <c r="E146" s="183"/>
      <c r="F146" s="184"/>
    </row>
    <row r="147" spans="1:54">
      <c r="A147" s="159">
        <v>4</v>
      </c>
      <c r="B147" s="160" t="s">
        <v>529</v>
      </c>
      <c r="C147" s="161"/>
      <c r="D147" s="162"/>
      <c r="E147" s="163"/>
      <c r="F147" s="164"/>
      <c r="P147" s="171"/>
      <c r="Q147" s="171"/>
      <c r="R147" s="171"/>
      <c r="S147" s="171"/>
      <c r="T147" s="171"/>
      <c r="U147" s="171"/>
      <c r="V147" s="171"/>
      <c r="W147" s="171"/>
      <c r="X147" s="171"/>
      <c r="Y147" s="171"/>
      <c r="Z147" s="171"/>
      <c r="AA147" s="171"/>
      <c r="AB147" s="171"/>
      <c r="AC147" s="171"/>
      <c r="AD147" s="171"/>
      <c r="AE147" s="171"/>
      <c r="AF147" s="171"/>
      <c r="AG147" s="171"/>
      <c r="AH147" s="171"/>
      <c r="AI147" s="171"/>
      <c r="AJ147" s="171"/>
      <c r="AK147" s="171"/>
      <c r="AL147" s="171"/>
      <c r="AM147" s="171"/>
      <c r="AN147" s="171"/>
      <c r="AO147" s="171"/>
      <c r="AP147" s="171"/>
      <c r="AQ147" s="171"/>
      <c r="AR147" s="171"/>
      <c r="AS147" s="171"/>
      <c r="AT147" s="171"/>
      <c r="AU147" s="171"/>
      <c r="AV147" s="171"/>
      <c r="AW147" s="171"/>
      <c r="AX147" s="171"/>
      <c r="AY147" s="171"/>
      <c r="AZ147" s="171"/>
      <c r="BA147" s="171"/>
      <c r="BB147" s="171"/>
    </row>
    <row r="148" spans="1:54" s="171" customFormat="1">
      <c r="A148" s="222"/>
      <c r="B148" s="223"/>
      <c r="C148" s="224"/>
      <c r="D148" s="225"/>
      <c r="E148" s="226"/>
      <c r="F148" s="227"/>
    </row>
    <row r="149" spans="1:54" s="171" customFormat="1" ht="92.4">
      <c r="A149" s="166">
        <v>1</v>
      </c>
      <c r="B149" s="223" t="s">
        <v>530</v>
      </c>
      <c r="C149" s="224" t="s">
        <v>210</v>
      </c>
      <c r="D149" s="225">
        <v>110</v>
      </c>
      <c r="E149" s="226"/>
      <c r="F149" s="227">
        <f>D149*E149</f>
        <v>0</v>
      </c>
    </row>
    <row r="150" spans="1:54" s="171" customFormat="1">
      <c r="A150" s="166"/>
      <c r="B150" s="167"/>
      <c r="C150" s="168"/>
      <c r="D150" s="169"/>
      <c r="E150" s="170"/>
      <c r="F150" s="170"/>
    </row>
    <row r="151" spans="1:54" s="204" customFormat="1" ht="26.4">
      <c r="A151" s="166">
        <v>2</v>
      </c>
      <c r="B151" s="200" t="s">
        <v>531</v>
      </c>
      <c r="C151" s="228" t="s">
        <v>17</v>
      </c>
      <c r="D151" s="202">
        <v>1</v>
      </c>
      <c r="E151" s="203"/>
      <c r="F151" s="203">
        <f t="shared" ref="F151:F177" si="5">E151*D151</f>
        <v>0</v>
      </c>
    </row>
    <row r="152" spans="1:54" s="204" customFormat="1">
      <c r="A152" s="229"/>
      <c r="B152" s="200"/>
      <c r="C152" s="228"/>
      <c r="D152" s="202"/>
      <c r="E152" s="203"/>
      <c r="F152" s="203"/>
    </row>
    <row r="153" spans="1:54" s="204" customFormat="1" ht="39.6">
      <c r="A153" s="166">
        <v>3</v>
      </c>
      <c r="B153" s="200" t="s">
        <v>532</v>
      </c>
      <c r="C153" s="228" t="s">
        <v>210</v>
      </c>
      <c r="D153" s="202">
        <v>120</v>
      </c>
      <c r="E153" s="203"/>
      <c r="F153" s="203">
        <f t="shared" si="5"/>
        <v>0</v>
      </c>
    </row>
    <row r="154" spans="1:54" s="204" customFormat="1">
      <c r="A154" s="229"/>
      <c r="B154" s="200"/>
      <c r="C154" s="228"/>
      <c r="D154" s="202"/>
      <c r="E154" s="203"/>
      <c r="F154" s="203"/>
    </row>
    <row r="155" spans="1:54" s="204" customFormat="1" ht="66">
      <c r="A155" s="166">
        <v>4</v>
      </c>
      <c r="B155" s="200" t="s">
        <v>533</v>
      </c>
      <c r="C155" s="228" t="s">
        <v>17</v>
      </c>
      <c r="D155" s="202">
        <v>1</v>
      </c>
      <c r="E155" s="203"/>
      <c r="F155" s="203">
        <f t="shared" si="5"/>
        <v>0</v>
      </c>
    </row>
    <row r="156" spans="1:54" s="204" customFormat="1" ht="13.2">
      <c r="A156" s="166"/>
      <c r="B156" s="200"/>
      <c r="C156" s="228"/>
      <c r="D156" s="202"/>
      <c r="E156" s="203"/>
      <c r="F156" s="203"/>
    </row>
    <row r="157" spans="1:54" s="204" customFormat="1" ht="39.6">
      <c r="A157" s="166">
        <v>5</v>
      </c>
      <c r="B157" s="200" t="s">
        <v>534</v>
      </c>
      <c r="C157" s="228" t="s">
        <v>17</v>
      </c>
      <c r="D157" s="202">
        <v>10</v>
      </c>
      <c r="E157" s="203"/>
      <c r="F157" s="203">
        <f t="shared" si="5"/>
        <v>0</v>
      </c>
    </row>
    <row r="158" spans="1:54" s="204" customFormat="1" ht="13.2">
      <c r="A158" s="166"/>
      <c r="B158" s="200"/>
      <c r="C158" s="228"/>
      <c r="D158" s="202"/>
      <c r="E158" s="203"/>
      <c r="F158" s="203"/>
    </row>
    <row r="159" spans="1:54" s="204" customFormat="1" ht="39.6">
      <c r="A159" s="166">
        <v>6</v>
      </c>
      <c r="B159" s="200" t="s">
        <v>535</v>
      </c>
      <c r="C159" s="228" t="s">
        <v>17</v>
      </c>
      <c r="D159" s="202">
        <v>8</v>
      </c>
      <c r="E159" s="203"/>
      <c r="F159" s="203">
        <f t="shared" si="5"/>
        <v>0</v>
      </c>
    </row>
    <row r="160" spans="1:54" s="204" customFormat="1" ht="13.2">
      <c r="A160" s="166"/>
      <c r="B160" s="200"/>
      <c r="C160" s="228"/>
      <c r="D160" s="202"/>
      <c r="E160" s="203"/>
      <c r="F160" s="203"/>
    </row>
    <row r="161" spans="1:54" s="204" customFormat="1" ht="39.6">
      <c r="A161" s="166">
        <v>7</v>
      </c>
      <c r="B161" s="200" t="s">
        <v>536</v>
      </c>
      <c r="C161" s="228" t="s">
        <v>17</v>
      </c>
      <c r="D161" s="202">
        <v>25</v>
      </c>
      <c r="E161" s="203"/>
      <c r="F161" s="203">
        <f t="shared" si="5"/>
        <v>0</v>
      </c>
    </row>
    <row r="162" spans="1:54" s="204" customFormat="1" ht="13.2">
      <c r="A162" s="166"/>
      <c r="B162" s="200"/>
      <c r="C162" s="228"/>
      <c r="D162" s="202"/>
      <c r="E162" s="203"/>
      <c r="F162" s="203"/>
    </row>
    <row r="163" spans="1:54" s="171" customFormat="1" ht="39.6">
      <c r="A163" s="166">
        <v>8</v>
      </c>
      <c r="B163" s="167" t="s">
        <v>537</v>
      </c>
      <c r="C163" s="168" t="s">
        <v>210</v>
      </c>
      <c r="D163" s="169">
        <v>50</v>
      </c>
      <c r="E163" s="170"/>
      <c r="F163" s="170">
        <f t="shared" si="5"/>
        <v>0</v>
      </c>
    </row>
    <row r="164" spans="1:54" s="171" customFormat="1">
      <c r="A164" s="166"/>
      <c r="B164" s="167"/>
      <c r="C164" s="168"/>
      <c r="D164" s="169"/>
      <c r="E164" s="170"/>
      <c r="F164" s="170"/>
    </row>
    <row r="165" spans="1:54" s="176" customFormat="1" ht="39.6">
      <c r="A165" s="166">
        <v>9</v>
      </c>
      <c r="B165" s="195" t="s">
        <v>538</v>
      </c>
      <c r="C165" s="173" t="s">
        <v>210</v>
      </c>
      <c r="D165" s="174">
        <v>50</v>
      </c>
      <c r="E165" s="175"/>
      <c r="F165" s="170">
        <f t="shared" si="5"/>
        <v>0</v>
      </c>
    </row>
    <row r="166" spans="1:54" s="176" customFormat="1">
      <c r="A166" s="166"/>
      <c r="B166" s="195"/>
      <c r="C166" s="173"/>
      <c r="D166" s="174"/>
      <c r="E166" s="175"/>
      <c r="F166" s="170"/>
    </row>
    <row r="167" spans="1:54" s="171" customFormat="1" ht="26.4">
      <c r="A167" s="166">
        <v>10</v>
      </c>
      <c r="B167" s="167" t="s">
        <v>539</v>
      </c>
      <c r="C167" s="168" t="s">
        <v>17</v>
      </c>
      <c r="D167" s="169">
        <v>10</v>
      </c>
      <c r="E167" s="170"/>
      <c r="F167" s="170">
        <f t="shared" si="5"/>
        <v>0</v>
      </c>
    </row>
    <row r="168" spans="1:54" s="171" customFormat="1">
      <c r="A168" s="166"/>
      <c r="B168" s="167"/>
      <c r="C168" s="168"/>
      <c r="D168" s="168"/>
      <c r="E168" s="170"/>
      <c r="F168" s="170"/>
    </row>
    <row r="169" spans="1:54" s="171" customFormat="1" ht="39.6">
      <c r="A169" s="166">
        <v>11</v>
      </c>
      <c r="B169" s="167" t="s">
        <v>536</v>
      </c>
      <c r="C169" s="168" t="s">
        <v>17</v>
      </c>
      <c r="D169" s="168">
        <v>30</v>
      </c>
      <c r="E169" s="170"/>
      <c r="F169" s="170">
        <f t="shared" si="5"/>
        <v>0</v>
      </c>
    </row>
    <row r="170" spans="1:54" s="171" customFormat="1">
      <c r="A170" s="166"/>
      <c r="B170" s="167"/>
      <c r="C170" s="168"/>
      <c r="D170" s="169"/>
      <c r="E170" s="170"/>
      <c r="F170" s="170"/>
    </row>
    <row r="171" spans="1:54" s="27" customFormat="1" ht="66">
      <c r="A171" s="166">
        <v>12</v>
      </c>
      <c r="B171" s="167" t="s">
        <v>540</v>
      </c>
      <c r="C171" s="168" t="s">
        <v>210</v>
      </c>
      <c r="D171" s="169">
        <v>240</v>
      </c>
      <c r="E171" s="170"/>
      <c r="F171" s="170">
        <f t="shared" si="5"/>
        <v>0</v>
      </c>
      <c r="G171" s="204"/>
      <c r="H171" s="204"/>
      <c r="I171" s="204"/>
      <c r="J171" s="204"/>
      <c r="K171" s="204"/>
      <c r="L171" s="204"/>
      <c r="M171" s="204"/>
      <c r="N171" s="204"/>
      <c r="O171" s="204"/>
      <c r="P171" s="204"/>
      <c r="Q171" s="204"/>
      <c r="R171" s="204"/>
      <c r="S171" s="204"/>
      <c r="T171" s="204"/>
      <c r="U171" s="204"/>
      <c r="V171" s="204"/>
      <c r="W171" s="204"/>
      <c r="X171" s="204"/>
      <c r="Y171" s="204"/>
      <c r="Z171" s="204"/>
      <c r="AA171" s="204"/>
      <c r="AB171" s="204"/>
      <c r="AC171" s="204"/>
      <c r="AD171" s="204"/>
      <c r="AE171" s="204"/>
      <c r="AF171" s="204"/>
      <c r="AG171" s="204"/>
      <c r="AH171" s="204"/>
      <c r="AI171" s="204"/>
      <c r="AJ171" s="204"/>
      <c r="AK171" s="204"/>
      <c r="AL171" s="204"/>
      <c r="AM171" s="204"/>
      <c r="AN171" s="204"/>
      <c r="AO171" s="204"/>
      <c r="AP171" s="204"/>
      <c r="AQ171" s="204"/>
      <c r="AR171" s="204"/>
      <c r="AS171" s="204"/>
      <c r="AT171" s="204"/>
      <c r="AU171" s="204"/>
      <c r="AV171" s="204"/>
      <c r="AW171" s="204"/>
      <c r="AX171" s="204"/>
      <c r="AY171" s="204"/>
      <c r="AZ171" s="204"/>
      <c r="BA171" s="204"/>
      <c r="BB171" s="204"/>
    </row>
    <row r="172" spans="1:54" s="27" customFormat="1" ht="13.2">
      <c r="A172" s="166"/>
      <c r="B172" s="167"/>
      <c r="C172" s="168"/>
      <c r="D172" s="169"/>
      <c r="E172" s="170"/>
      <c r="F172" s="170"/>
      <c r="G172" s="204"/>
      <c r="H172" s="204"/>
      <c r="I172" s="204"/>
      <c r="J172" s="204"/>
      <c r="K172" s="204"/>
      <c r="L172" s="204"/>
      <c r="M172" s="204"/>
      <c r="N172" s="204"/>
      <c r="O172" s="204"/>
      <c r="P172" s="204"/>
      <c r="Q172" s="204"/>
      <c r="R172" s="204"/>
      <c r="S172" s="204"/>
      <c r="T172" s="204"/>
      <c r="U172" s="204"/>
      <c r="V172" s="204"/>
      <c r="W172" s="204"/>
      <c r="X172" s="204"/>
      <c r="Y172" s="204"/>
      <c r="Z172" s="204"/>
      <c r="AA172" s="204"/>
      <c r="AB172" s="204"/>
      <c r="AC172" s="204"/>
      <c r="AD172" s="204"/>
      <c r="AE172" s="204"/>
      <c r="AF172" s="204"/>
      <c r="AG172" s="204"/>
      <c r="AH172" s="204"/>
      <c r="AI172" s="204"/>
      <c r="AJ172" s="204"/>
      <c r="AK172" s="204"/>
      <c r="AL172" s="204"/>
      <c r="AM172" s="204"/>
      <c r="AN172" s="204"/>
      <c r="AO172" s="204"/>
      <c r="AP172" s="204"/>
      <c r="AQ172" s="204"/>
      <c r="AR172" s="204"/>
      <c r="AS172" s="204"/>
      <c r="AT172" s="204"/>
      <c r="AU172" s="204"/>
      <c r="AV172" s="204"/>
      <c r="AW172" s="204"/>
      <c r="AX172" s="204"/>
      <c r="AY172" s="204"/>
      <c r="AZ172" s="204"/>
      <c r="BA172" s="204"/>
      <c r="BB172" s="204"/>
    </row>
    <row r="173" spans="1:54" s="171" customFormat="1" ht="79.2">
      <c r="A173" s="166">
        <v>13</v>
      </c>
      <c r="B173" s="167" t="s">
        <v>541</v>
      </c>
      <c r="C173" s="168" t="s">
        <v>17</v>
      </c>
      <c r="D173" s="169">
        <v>10</v>
      </c>
      <c r="E173" s="170"/>
      <c r="F173" s="170">
        <f t="shared" si="5"/>
        <v>0</v>
      </c>
    </row>
    <row r="174" spans="1:54" s="171" customFormat="1">
      <c r="A174" s="166"/>
      <c r="B174" s="167"/>
      <c r="C174" s="168"/>
      <c r="D174" s="169"/>
      <c r="E174" s="170"/>
      <c r="F174" s="170"/>
    </row>
    <row r="175" spans="1:54" s="171" customFormat="1">
      <c r="A175" s="166">
        <v>14</v>
      </c>
      <c r="B175" s="167" t="s">
        <v>542</v>
      </c>
      <c r="C175" s="168" t="s">
        <v>487</v>
      </c>
      <c r="D175" s="168">
        <v>1</v>
      </c>
      <c r="E175" s="170"/>
      <c r="F175" s="170">
        <f t="shared" si="5"/>
        <v>0</v>
      </c>
    </row>
    <row r="176" spans="1:54" s="171" customFormat="1">
      <c r="A176" s="166"/>
      <c r="B176" s="167"/>
      <c r="C176" s="168"/>
      <c r="D176" s="169"/>
      <c r="E176" s="170"/>
      <c r="F176" s="170"/>
    </row>
    <row r="177" spans="1:54" s="171" customFormat="1" ht="105.6">
      <c r="A177" s="166">
        <v>15</v>
      </c>
      <c r="B177" s="167" t="s">
        <v>543</v>
      </c>
      <c r="C177" s="168" t="s">
        <v>487</v>
      </c>
      <c r="D177" s="169">
        <v>1</v>
      </c>
      <c r="E177" s="170"/>
      <c r="F177" s="170">
        <f t="shared" si="5"/>
        <v>0</v>
      </c>
    </row>
    <row r="178" spans="1:54" s="171" customFormat="1">
      <c r="A178" s="205"/>
      <c r="B178" s="167"/>
      <c r="C178" s="168"/>
      <c r="D178" s="169"/>
      <c r="E178" s="170"/>
      <c r="F178" s="170"/>
    </row>
    <row r="179" spans="1:54">
      <c r="A179" s="274" t="s">
        <v>495</v>
      </c>
      <c r="B179" s="275"/>
      <c r="C179" s="161"/>
      <c r="D179" s="162"/>
      <c r="E179" s="163"/>
      <c r="F179" s="164">
        <f>SUM(F148:F178)</f>
        <v>0</v>
      </c>
      <c r="P179" s="171"/>
      <c r="Q179" s="171"/>
      <c r="R179" s="171"/>
      <c r="S179" s="171"/>
      <c r="T179" s="171"/>
      <c r="U179" s="171"/>
      <c r="V179" s="171"/>
      <c r="W179" s="171"/>
      <c r="X179" s="171"/>
      <c r="Y179" s="171"/>
      <c r="Z179" s="171"/>
      <c r="AA179" s="171"/>
      <c r="AB179" s="171"/>
      <c r="AC179" s="171"/>
      <c r="AD179" s="171"/>
      <c r="AE179" s="171"/>
      <c r="AF179" s="171"/>
      <c r="AG179" s="171"/>
      <c r="AH179" s="171"/>
      <c r="AI179" s="171"/>
      <c r="AJ179" s="171"/>
      <c r="AK179" s="171"/>
      <c r="AL179" s="171"/>
      <c r="AM179" s="171"/>
      <c r="AN179" s="171"/>
      <c r="AO179" s="171"/>
      <c r="AP179" s="171"/>
      <c r="AQ179" s="171"/>
      <c r="AR179" s="171"/>
      <c r="AS179" s="171"/>
      <c r="AT179" s="171"/>
      <c r="AU179" s="171"/>
      <c r="AV179" s="171"/>
      <c r="AW179" s="171"/>
      <c r="AX179" s="171"/>
      <c r="AY179" s="171"/>
      <c r="AZ179" s="171"/>
      <c r="BA179" s="171"/>
      <c r="BB179" s="171"/>
    </row>
    <row r="180" spans="1:54">
      <c r="A180" s="267" t="s">
        <v>496</v>
      </c>
      <c r="B180" s="268"/>
      <c r="C180" s="177"/>
      <c r="D180" s="178"/>
      <c r="E180" s="179"/>
      <c r="F180" s="180">
        <f>F179-F181</f>
        <v>0</v>
      </c>
      <c r="P180" s="171"/>
      <c r="Q180" s="171"/>
      <c r="R180" s="171"/>
      <c r="S180" s="171"/>
      <c r="T180" s="171"/>
      <c r="U180" s="171"/>
      <c r="V180" s="171"/>
      <c r="W180" s="171"/>
      <c r="X180" s="171"/>
      <c r="Y180" s="171"/>
      <c r="Z180" s="171"/>
      <c r="AA180" s="171"/>
      <c r="AB180" s="171"/>
      <c r="AC180" s="171"/>
      <c r="AD180" s="171"/>
      <c r="AE180" s="171"/>
      <c r="AF180" s="171"/>
      <c r="AG180" s="171"/>
      <c r="AH180" s="171"/>
      <c r="AI180" s="171"/>
      <c r="AJ180" s="171"/>
      <c r="AK180" s="171"/>
      <c r="AL180" s="171"/>
      <c r="AM180" s="171"/>
      <c r="AN180" s="171"/>
      <c r="AO180" s="171"/>
      <c r="AP180" s="171"/>
      <c r="AQ180" s="171"/>
      <c r="AR180" s="171"/>
      <c r="AS180" s="171"/>
      <c r="AT180" s="171"/>
      <c r="AU180" s="171"/>
      <c r="AV180" s="171"/>
      <c r="AW180" s="171"/>
      <c r="AX180" s="171"/>
      <c r="AY180" s="171"/>
      <c r="AZ180" s="171"/>
      <c r="BA180" s="171"/>
      <c r="BB180" s="171"/>
    </row>
    <row r="181" spans="1:54" s="171" customFormat="1">
      <c r="A181" s="269" t="s">
        <v>497</v>
      </c>
      <c r="B181" s="270"/>
      <c r="C181" s="181"/>
      <c r="D181" s="182"/>
      <c r="E181" s="183"/>
      <c r="F181" s="184"/>
    </row>
    <row r="182" spans="1:54">
      <c r="A182" s="271" t="s">
        <v>117</v>
      </c>
      <c r="B182" s="272"/>
      <c r="C182" s="272"/>
      <c r="D182" s="272"/>
      <c r="E182" s="272"/>
      <c r="F182" s="273"/>
      <c r="P182" s="171"/>
      <c r="Q182" s="171"/>
      <c r="R182" s="171"/>
      <c r="S182" s="171"/>
      <c r="T182" s="171"/>
      <c r="U182" s="171"/>
      <c r="V182" s="171"/>
      <c r="W182" s="171"/>
      <c r="X182" s="171"/>
      <c r="Y182" s="171"/>
      <c r="Z182" s="171"/>
      <c r="AA182" s="171"/>
      <c r="AB182" s="171"/>
      <c r="AC182" s="171"/>
      <c r="AD182" s="171"/>
      <c r="AE182" s="171"/>
      <c r="AF182" s="171"/>
      <c r="AG182" s="171"/>
      <c r="AH182" s="171"/>
      <c r="AI182" s="171"/>
      <c r="AJ182" s="171"/>
      <c r="AK182" s="171"/>
      <c r="AL182" s="171"/>
      <c r="AM182" s="171"/>
      <c r="AN182" s="171"/>
      <c r="AO182" s="171"/>
      <c r="AP182" s="171"/>
      <c r="AQ182" s="171"/>
      <c r="AR182" s="171"/>
      <c r="AS182" s="171"/>
      <c r="AT182" s="171"/>
      <c r="AU182" s="171"/>
      <c r="AV182" s="171"/>
      <c r="AW182" s="171"/>
      <c r="AX182" s="171"/>
      <c r="AY182" s="171"/>
      <c r="AZ182" s="171"/>
      <c r="BA182" s="171"/>
      <c r="BB182" s="171"/>
    </row>
    <row r="183" spans="1:54">
      <c r="A183" s="166"/>
      <c r="B183" s="167"/>
      <c r="C183" s="168"/>
      <c r="D183" s="169"/>
      <c r="E183" s="170"/>
      <c r="F183" s="170">
        <f t="shared" ref="F183" si="6">E183*D183</f>
        <v>0</v>
      </c>
      <c r="P183" s="171"/>
      <c r="Q183" s="171"/>
      <c r="R183" s="171"/>
      <c r="S183" s="171"/>
      <c r="T183" s="171"/>
      <c r="U183" s="171"/>
      <c r="V183" s="171"/>
      <c r="W183" s="171"/>
      <c r="X183" s="171"/>
      <c r="Y183" s="171"/>
      <c r="Z183" s="171"/>
      <c r="AA183" s="171"/>
      <c r="AB183" s="171"/>
      <c r="AC183" s="171"/>
      <c r="AD183" s="171"/>
      <c r="AE183" s="171"/>
      <c r="AF183" s="171"/>
      <c r="AG183" s="171"/>
      <c r="AH183" s="171"/>
      <c r="AI183" s="171"/>
      <c r="AJ183" s="171"/>
      <c r="AK183" s="171"/>
      <c r="AL183" s="171"/>
      <c r="AM183" s="171"/>
      <c r="AN183" s="171"/>
      <c r="AO183" s="171"/>
      <c r="AP183" s="171"/>
      <c r="AQ183" s="171"/>
      <c r="AR183" s="171"/>
      <c r="AS183" s="171"/>
      <c r="AT183" s="171"/>
      <c r="AU183" s="171"/>
      <c r="AV183" s="171"/>
      <c r="AW183" s="171"/>
      <c r="AX183" s="171"/>
      <c r="AY183" s="171"/>
      <c r="AZ183" s="171"/>
      <c r="BA183" s="171"/>
      <c r="BB183" s="171"/>
    </row>
    <row r="184" spans="1:54">
      <c r="A184" s="166"/>
      <c r="B184" s="230"/>
      <c r="C184" s="168"/>
      <c r="D184" s="169"/>
      <c r="E184" s="170"/>
      <c r="F184" s="170"/>
      <c r="P184" s="171"/>
      <c r="Q184" s="171"/>
      <c r="R184" s="171"/>
      <c r="S184" s="171"/>
      <c r="T184" s="171"/>
      <c r="U184" s="171"/>
      <c r="V184" s="171"/>
      <c r="W184" s="171"/>
      <c r="X184" s="171"/>
      <c r="Y184" s="171"/>
      <c r="Z184" s="171"/>
      <c r="AA184" s="171"/>
      <c r="AB184" s="171"/>
      <c r="AC184" s="171"/>
      <c r="AD184" s="171"/>
      <c r="AE184" s="171"/>
      <c r="AF184" s="171"/>
      <c r="AG184" s="171"/>
      <c r="AH184" s="171"/>
      <c r="AI184" s="171"/>
      <c r="AJ184" s="171"/>
      <c r="AK184" s="171"/>
      <c r="AL184" s="171"/>
      <c r="AM184" s="171"/>
      <c r="AN184" s="171"/>
      <c r="AO184" s="171"/>
      <c r="AP184" s="171"/>
      <c r="AQ184" s="171"/>
      <c r="AR184" s="171"/>
      <c r="AS184" s="171"/>
      <c r="AT184" s="171"/>
      <c r="AU184" s="171"/>
      <c r="AV184" s="171"/>
      <c r="AW184" s="171"/>
      <c r="AX184" s="171"/>
      <c r="AY184" s="171"/>
      <c r="AZ184" s="171"/>
      <c r="BA184" s="171"/>
      <c r="BB184" s="171"/>
    </row>
    <row r="185" spans="1:54">
      <c r="A185" s="166">
        <v>1</v>
      </c>
      <c r="B185" s="230" t="str">
        <f>B9</f>
        <v>Elektroenergetske instalacije</v>
      </c>
      <c r="C185" s="168" t="s">
        <v>17</v>
      </c>
      <c r="D185" s="169">
        <v>1</v>
      </c>
      <c r="E185" s="170">
        <f>F31</f>
        <v>0</v>
      </c>
      <c r="F185" s="170">
        <f t="shared" ref="F185" si="7">E185*D185</f>
        <v>0</v>
      </c>
      <c r="P185" s="171"/>
      <c r="Q185" s="171"/>
      <c r="R185" s="171"/>
      <c r="S185" s="171"/>
      <c r="T185" s="171"/>
      <c r="U185" s="171"/>
      <c r="V185" s="171"/>
      <c r="W185" s="171"/>
      <c r="X185" s="171"/>
      <c r="Y185" s="171"/>
      <c r="Z185" s="171"/>
      <c r="AA185" s="171"/>
      <c r="AB185" s="171"/>
      <c r="AC185" s="171"/>
      <c r="AD185" s="171"/>
      <c r="AE185" s="171"/>
      <c r="AF185" s="171"/>
      <c r="AG185" s="171"/>
      <c r="AH185" s="171"/>
      <c r="AI185" s="171"/>
      <c r="AJ185" s="171"/>
      <c r="AK185" s="171"/>
      <c r="AL185" s="171"/>
      <c r="AM185" s="171"/>
      <c r="AN185" s="171"/>
      <c r="AO185" s="171"/>
      <c r="AP185" s="171"/>
      <c r="AQ185" s="171"/>
      <c r="AR185" s="171"/>
      <c r="AS185" s="171"/>
      <c r="AT185" s="171"/>
      <c r="AU185" s="171"/>
      <c r="AV185" s="171"/>
      <c r="AW185" s="171"/>
      <c r="AX185" s="171"/>
      <c r="AY185" s="171"/>
      <c r="AZ185" s="171"/>
      <c r="BA185" s="171"/>
      <c r="BB185" s="171"/>
    </row>
    <row r="186" spans="1:54">
      <c r="A186" s="166"/>
      <c r="B186" s="231"/>
      <c r="C186" s="232"/>
      <c r="D186" s="233"/>
      <c r="E186" s="170"/>
      <c r="F186" s="170"/>
      <c r="P186" s="171"/>
      <c r="Q186" s="171"/>
      <c r="R186" s="171"/>
      <c r="S186" s="171"/>
      <c r="T186" s="171"/>
      <c r="U186" s="171"/>
      <c r="V186" s="171"/>
      <c r="W186" s="171"/>
      <c r="X186" s="171"/>
      <c r="Y186" s="171"/>
      <c r="Z186" s="171"/>
      <c r="AA186" s="171"/>
      <c r="AB186" s="171"/>
      <c r="AC186" s="171"/>
      <c r="AD186" s="171"/>
      <c r="AE186" s="171"/>
      <c r="AF186" s="171"/>
      <c r="AG186" s="171"/>
      <c r="AH186" s="171"/>
      <c r="AI186" s="171"/>
      <c r="AJ186" s="171"/>
      <c r="AK186" s="171"/>
      <c r="AL186" s="171"/>
      <c r="AM186" s="171"/>
      <c r="AN186" s="171"/>
      <c r="AO186" s="171"/>
      <c r="AP186" s="171"/>
      <c r="AQ186" s="171"/>
      <c r="AR186" s="171"/>
      <c r="AS186" s="171"/>
      <c r="AT186" s="171"/>
      <c r="AU186" s="171"/>
      <c r="AV186" s="171"/>
      <c r="AW186" s="171"/>
      <c r="AX186" s="171"/>
      <c r="AY186" s="171"/>
      <c r="AZ186" s="171"/>
      <c r="BA186" s="171"/>
      <c r="BB186" s="171"/>
    </row>
    <row r="187" spans="1:54">
      <c r="A187" s="166">
        <v>2</v>
      </c>
      <c r="B187" s="230" t="str">
        <f>B34</f>
        <v>Rasvjetna tijela</v>
      </c>
      <c r="C187" s="168" t="s">
        <v>17</v>
      </c>
      <c r="D187" s="169">
        <v>1</v>
      </c>
      <c r="E187" s="170">
        <f>F92</f>
        <v>0</v>
      </c>
      <c r="F187" s="170">
        <f t="shared" ref="F187" si="8">E187*D187</f>
        <v>0</v>
      </c>
      <c r="P187" s="171"/>
      <c r="Q187" s="171"/>
      <c r="R187" s="171"/>
      <c r="S187" s="171"/>
      <c r="T187" s="171"/>
      <c r="U187" s="171"/>
      <c r="V187" s="171"/>
      <c r="W187" s="171"/>
      <c r="X187" s="171"/>
      <c r="Y187" s="171"/>
      <c r="Z187" s="171"/>
      <c r="AA187" s="171"/>
      <c r="AB187" s="171"/>
      <c r="AC187" s="171"/>
      <c r="AD187" s="171"/>
      <c r="AE187" s="171"/>
      <c r="AF187" s="171"/>
      <c r="AG187" s="171"/>
      <c r="AH187" s="171"/>
      <c r="AI187" s="171"/>
      <c r="AJ187" s="171"/>
      <c r="AK187" s="171"/>
      <c r="AL187" s="171"/>
      <c r="AM187" s="171"/>
      <c r="AN187" s="171"/>
      <c r="AO187" s="171"/>
      <c r="AP187" s="171"/>
      <c r="AQ187" s="171"/>
      <c r="AR187" s="171"/>
      <c r="AS187" s="171"/>
      <c r="AT187" s="171"/>
      <c r="AU187" s="171"/>
      <c r="AV187" s="171"/>
      <c r="AW187" s="171"/>
      <c r="AX187" s="171"/>
      <c r="AY187" s="171"/>
      <c r="AZ187" s="171"/>
      <c r="BA187" s="171"/>
      <c r="BB187" s="171"/>
    </row>
    <row r="188" spans="1:54">
      <c r="A188" s="166"/>
      <c r="B188" s="231"/>
      <c r="C188" s="232"/>
      <c r="D188" s="233"/>
      <c r="E188" s="170"/>
      <c r="F188" s="170"/>
      <c r="P188" s="171"/>
      <c r="Q188" s="171"/>
      <c r="R188" s="171"/>
      <c r="S188" s="171"/>
      <c r="T188" s="171"/>
      <c r="U188" s="171"/>
      <c r="V188" s="171"/>
      <c r="W188" s="171"/>
      <c r="X188" s="171"/>
      <c r="Y188" s="171"/>
      <c r="Z188" s="171"/>
      <c r="AA188" s="171"/>
      <c r="AB188" s="171"/>
      <c r="AC188" s="171"/>
      <c r="AD188" s="171"/>
      <c r="AE188" s="171"/>
      <c r="AF188" s="171"/>
      <c r="AG188" s="171"/>
      <c r="AH188" s="171"/>
      <c r="AI188" s="171"/>
      <c r="AJ188" s="171"/>
      <c r="AK188" s="171"/>
      <c r="AL188" s="171"/>
      <c r="AM188" s="171"/>
      <c r="AN188" s="171"/>
      <c r="AO188" s="171"/>
      <c r="AP188" s="171"/>
      <c r="AQ188" s="171"/>
      <c r="AR188" s="171"/>
      <c r="AS188" s="171"/>
      <c r="AT188" s="171"/>
      <c r="AU188" s="171"/>
      <c r="AV188" s="171"/>
      <c r="AW188" s="171"/>
      <c r="AX188" s="171"/>
      <c r="AY188" s="171"/>
      <c r="AZ188" s="171"/>
      <c r="BA188" s="171"/>
      <c r="BB188" s="171"/>
    </row>
    <row r="189" spans="1:54" ht="26.4">
      <c r="A189" s="166">
        <v>3</v>
      </c>
      <c r="B189" s="230" t="str">
        <f>B95</f>
        <v>Elektroenergetske instalacije uz strojarstvo -novu opremu kotlovnice</v>
      </c>
      <c r="C189" s="168" t="s">
        <v>17</v>
      </c>
      <c r="D189" s="169">
        <v>1</v>
      </c>
      <c r="E189" s="170">
        <f>F144</f>
        <v>0</v>
      </c>
      <c r="F189" s="170">
        <f t="shared" ref="F189:F192" si="9">E189*D189</f>
        <v>0</v>
      </c>
      <c r="P189" s="171"/>
      <c r="Q189" s="171"/>
      <c r="R189" s="171"/>
      <c r="S189" s="171"/>
      <c r="T189" s="171"/>
      <c r="U189" s="171"/>
      <c r="V189" s="171"/>
      <c r="W189" s="171"/>
      <c r="X189" s="171"/>
      <c r="Y189" s="171"/>
      <c r="Z189" s="171"/>
      <c r="AA189" s="171"/>
      <c r="AB189" s="171"/>
      <c r="AC189" s="171"/>
      <c r="AD189" s="171"/>
      <c r="AE189" s="171"/>
      <c r="AF189" s="171"/>
      <c r="AG189" s="171"/>
      <c r="AH189" s="171"/>
      <c r="AI189" s="171"/>
      <c r="AJ189" s="171"/>
      <c r="AK189" s="171"/>
      <c r="AL189" s="171"/>
      <c r="AM189" s="171"/>
      <c r="AN189" s="171"/>
      <c r="AO189" s="171"/>
      <c r="AP189" s="171"/>
      <c r="AQ189" s="171"/>
      <c r="AR189" s="171"/>
      <c r="AS189" s="171"/>
      <c r="AT189" s="171"/>
      <c r="AU189" s="171"/>
      <c r="AV189" s="171"/>
      <c r="AW189" s="171"/>
      <c r="AX189" s="171"/>
      <c r="AY189" s="171"/>
      <c r="AZ189" s="171"/>
      <c r="BA189" s="171"/>
      <c r="BB189" s="171"/>
    </row>
    <row r="190" spans="1:54">
      <c r="A190" s="166"/>
      <c r="B190" s="231"/>
      <c r="C190" s="232"/>
      <c r="D190" s="233"/>
      <c r="E190" s="170"/>
      <c r="F190" s="170"/>
      <c r="P190" s="171"/>
      <c r="Q190" s="171"/>
      <c r="R190" s="171"/>
      <c r="S190" s="171"/>
      <c r="T190" s="171"/>
      <c r="U190" s="171"/>
      <c r="V190" s="171"/>
      <c r="W190" s="171"/>
      <c r="X190" s="171"/>
      <c r="Y190" s="171"/>
      <c r="Z190" s="171"/>
      <c r="AA190" s="171"/>
      <c r="AB190" s="171"/>
      <c r="AC190" s="171"/>
      <c r="AD190" s="171"/>
      <c r="AE190" s="171"/>
      <c r="AF190" s="171"/>
      <c r="AG190" s="171"/>
      <c r="AH190" s="171"/>
      <c r="AI190" s="171"/>
      <c r="AJ190" s="171"/>
      <c r="AK190" s="171"/>
      <c r="AL190" s="171"/>
      <c r="AM190" s="171"/>
      <c r="AN190" s="171"/>
      <c r="AO190" s="171"/>
      <c r="AP190" s="171"/>
      <c r="AQ190" s="171"/>
      <c r="AR190" s="171"/>
      <c r="AS190" s="171"/>
      <c r="AT190" s="171"/>
      <c r="AU190" s="171"/>
      <c r="AV190" s="171"/>
      <c r="AW190" s="171"/>
      <c r="AX190" s="171"/>
      <c r="AY190" s="171"/>
      <c r="AZ190" s="171"/>
      <c r="BA190" s="171"/>
      <c r="BB190" s="171"/>
    </row>
    <row r="191" spans="1:54">
      <c r="A191" s="166">
        <v>4</v>
      </c>
      <c r="B191" s="230" t="str">
        <f>B147</f>
        <v>Instalacija za zaštitu od djelovanja munje</v>
      </c>
      <c r="C191" s="168" t="s">
        <v>17</v>
      </c>
      <c r="D191" s="169">
        <v>1</v>
      </c>
      <c r="E191" s="170">
        <f>F179</f>
        <v>0</v>
      </c>
      <c r="F191" s="170">
        <f t="shared" si="9"/>
        <v>0</v>
      </c>
      <c r="P191" s="171"/>
      <c r="Q191" s="171"/>
      <c r="R191" s="171"/>
      <c r="S191" s="171"/>
      <c r="T191" s="171"/>
      <c r="U191" s="171"/>
      <c r="V191" s="171"/>
      <c r="W191" s="171"/>
      <c r="X191" s="171"/>
      <c r="Y191" s="171"/>
      <c r="Z191" s="171"/>
      <c r="AA191" s="171"/>
      <c r="AB191" s="171"/>
      <c r="AC191" s="171"/>
      <c r="AD191" s="171"/>
      <c r="AE191" s="171"/>
      <c r="AF191" s="171"/>
      <c r="AG191" s="171"/>
      <c r="AH191" s="171"/>
      <c r="AI191" s="171"/>
      <c r="AJ191" s="171"/>
      <c r="AK191" s="171"/>
      <c r="AL191" s="171"/>
      <c r="AM191" s="171"/>
      <c r="AN191" s="171"/>
      <c r="AO191" s="171"/>
      <c r="AP191" s="171"/>
      <c r="AQ191" s="171"/>
      <c r="AR191" s="171"/>
      <c r="AS191" s="171"/>
      <c r="AT191" s="171"/>
      <c r="AU191" s="171"/>
      <c r="AV191" s="171"/>
      <c r="AW191" s="171"/>
      <c r="AX191" s="171"/>
      <c r="AY191" s="171"/>
      <c r="AZ191" s="171"/>
      <c r="BA191" s="171"/>
      <c r="BB191" s="171"/>
    </row>
    <row r="192" spans="1:54">
      <c r="A192" s="166"/>
      <c r="B192" s="231"/>
      <c r="C192" s="232"/>
      <c r="D192" s="233"/>
      <c r="E192" s="170"/>
      <c r="F192" s="170">
        <f t="shared" si="9"/>
        <v>0</v>
      </c>
      <c r="P192" s="171"/>
      <c r="Q192" s="171"/>
      <c r="R192" s="171"/>
      <c r="S192" s="171"/>
      <c r="T192" s="171"/>
      <c r="U192" s="171"/>
      <c r="V192" s="171"/>
      <c r="W192" s="171"/>
      <c r="X192" s="171"/>
      <c r="Y192" s="171"/>
      <c r="Z192" s="171"/>
      <c r="AA192" s="171"/>
      <c r="AB192" s="171"/>
      <c r="AC192" s="171"/>
      <c r="AD192" s="171"/>
      <c r="AE192" s="171"/>
      <c r="AF192" s="171"/>
      <c r="AG192" s="171"/>
      <c r="AH192" s="171"/>
      <c r="AI192" s="171"/>
      <c r="AJ192" s="171"/>
      <c r="AK192" s="171"/>
      <c r="AL192" s="171"/>
      <c r="AM192" s="171"/>
      <c r="AN192" s="171"/>
      <c r="AO192" s="171"/>
      <c r="AP192" s="171"/>
      <c r="AQ192" s="171"/>
      <c r="AR192" s="171"/>
      <c r="AS192" s="171"/>
      <c r="AT192" s="171"/>
      <c r="AU192" s="171"/>
      <c r="AV192" s="171"/>
      <c r="AW192" s="171"/>
      <c r="AX192" s="171"/>
      <c r="AY192" s="171"/>
      <c r="AZ192" s="171"/>
      <c r="BA192" s="171"/>
      <c r="BB192" s="171"/>
    </row>
    <row r="193" spans="1:54">
      <c r="A193" s="265" t="s">
        <v>495</v>
      </c>
      <c r="B193" s="266"/>
      <c r="C193" s="234"/>
      <c r="D193" s="235"/>
      <c r="E193" s="236"/>
      <c r="F193" s="237">
        <f>SUM(F183:F192)</f>
        <v>0</v>
      </c>
      <c r="P193" s="171"/>
      <c r="Q193" s="171"/>
      <c r="R193" s="171"/>
      <c r="S193" s="171"/>
      <c r="T193" s="171"/>
      <c r="U193" s="171"/>
      <c r="V193" s="171"/>
      <c r="W193" s="171"/>
      <c r="X193" s="171"/>
      <c r="Y193" s="171"/>
      <c r="Z193" s="171"/>
      <c r="AA193" s="171"/>
      <c r="AB193" s="171"/>
      <c r="AC193" s="171"/>
      <c r="AD193" s="171"/>
      <c r="AE193" s="171"/>
      <c r="AF193" s="171"/>
      <c r="AG193" s="171"/>
      <c r="AH193" s="171"/>
      <c r="AI193" s="171"/>
      <c r="AJ193" s="171"/>
      <c r="AK193" s="171"/>
      <c r="AL193" s="171"/>
      <c r="AM193" s="171"/>
      <c r="AN193" s="171"/>
      <c r="AO193" s="171"/>
      <c r="AP193" s="171"/>
      <c r="AQ193" s="171"/>
      <c r="AR193" s="171"/>
      <c r="AS193" s="171"/>
      <c r="AT193" s="171"/>
      <c r="AU193" s="171"/>
      <c r="AV193" s="171"/>
      <c r="AW193" s="171"/>
      <c r="AX193" s="171"/>
      <c r="AY193" s="171"/>
      <c r="AZ193" s="171"/>
      <c r="BA193" s="171"/>
      <c r="BB193" s="171"/>
    </row>
    <row r="194" spans="1:54">
      <c r="A194" s="268" t="s">
        <v>544</v>
      </c>
      <c r="B194" s="268"/>
      <c r="C194" s="177"/>
      <c r="D194" s="178"/>
      <c r="E194" s="179"/>
      <c r="F194" s="179">
        <f>F193*0.25</f>
        <v>0</v>
      </c>
      <c r="P194" s="171"/>
      <c r="Q194" s="171"/>
      <c r="R194" s="171"/>
      <c r="S194" s="171"/>
      <c r="T194" s="171"/>
      <c r="U194" s="171"/>
      <c r="V194" s="171"/>
      <c r="W194" s="171"/>
      <c r="X194" s="171"/>
      <c r="Y194" s="171"/>
      <c r="Z194" s="171"/>
      <c r="AA194" s="171"/>
      <c r="AB194" s="171"/>
      <c r="AC194" s="171"/>
      <c r="AD194" s="171"/>
      <c r="AE194" s="171"/>
      <c r="AF194" s="171"/>
      <c r="AG194" s="171"/>
      <c r="AH194" s="171"/>
      <c r="AI194" s="171"/>
      <c r="AJ194" s="171"/>
      <c r="AK194" s="171"/>
      <c r="AL194" s="171"/>
      <c r="AM194" s="171"/>
      <c r="AN194" s="171"/>
      <c r="AO194" s="171"/>
      <c r="AP194" s="171"/>
      <c r="AQ194" s="171"/>
      <c r="AR194" s="171"/>
      <c r="AS194" s="171"/>
      <c r="AT194" s="171"/>
      <c r="AU194" s="171"/>
      <c r="AV194" s="171"/>
      <c r="AW194" s="171"/>
      <c r="AX194" s="171"/>
      <c r="AY194" s="171"/>
      <c r="AZ194" s="171"/>
      <c r="BA194" s="171"/>
      <c r="BB194" s="171"/>
    </row>
    <row r="195" spans="1:54" s="238" customFormat="1" ht="13.2">
      <c r="A195" s="265" t="s">
        <v>545</v>
      </c>
      <c r="B195" s="266"/>
      <c r="C195" s="234"/>
      <c r="D195" s="235"/>
      <c r="E195" s="236"/>
      <c r="F195" s="237">
        <f>F193+F194</f>
        <v>0</v>
      </c>
      <c r="G195" s="247"/>
      <c r="H195" s="247"/>
      <c r="I195" s="247"/>
      <c r="J195" s="247"/>
      <c r="K195" s="247"/>
      <c r="L195" s="247"/>
      <c r="M195" s="247"/>
      <c r="N195" s="247"/>
      <c r="O195" s="247"/>
      <c r="P195" s="247"/>
      <c r="Q195" s="247"/>
      <c r="R195" s="247"/>
      <c r="S195" s="247"/>
      <c r="T195" s="247"/>
      <c r="U195" s="247"/>
      <c r="V195" s="247"/>
      <c r="W195" s="247"/>
      <c r="X195" s="247"/>
      <c r="Y195" s="247"/>
      <c r="Z195" s="247"/>
      <c r="AA195" s="247"/>
      <c r="AB195" s="247"/>
      <c r="AC195" s="247"/>
      <c r="AD195" s="247"/>
      <c r="AE195" s="247"/>
      <c r="AF195" s="247"/>
      <c r="AG195" s="247"/>
      <c r="AH195" s="247"/>
      <c r="AI195" s="247"/>
      <c r="AJ195" s="247"/>
      <c r="AK195" s="247"/>
      <c r="AL195" s="247"/>
      <c r="AM195" s="247"/>
      <c r="AN195" s="247"/>
      <c r="AO195" s="247"/>
      <c r="AP195" s="247"/>
      <c r="AQ195" s="247"/>
      <c r="AR195" s="247"/>
      <c r="AS195" s="247"/>
      <c r="AT195" s="247"/>
      <c r="AU195" s="247"/>
      <c r="AV195" s="247"/>
      <c r="AW195" s="247"/>
      <c r="AX195" s="247"/>
      <c r="AY195" s="247"/>
      <c r="AZ195" s="247"/>
      <c r="BA195" s="247"/>
      <c r="BB195" s="247"/>
    </row>
    <row r="196" spans="1:54" customFormat="1" ht="14.4">
      <c r="A196" s="239"/>
      <c r="B196" s="240"/>
      <c r="C196" s="241"/>
      <c r="D196" s="242"/>
      <c r="E196" s="243"/>
      <c r="F196" s="243"/>
      <c r="G196" s="246"/>
      <c r="H196" s="246"/>
      <c r="I196" s="246"/>
      <c r="J196" s="246"/>
      <c r="K196" s="246"/>
      <c r="L196" s="246"/>
      <c r="M196" s="246"/>
      <c r="N196" s="246"/>
      <c r="O196" s="246"/>
      <c r="P196" s="246"/>
      <c r="Q196" s="246"/>
      <c r="R196" s="246"/>
      <c r="S196" s="246"/>
      <c r="T196" s="246"/>
      <c r="U196" s="246"/>
      <c r="V196" s="246"/>
      <c r="W196" s="246"/>
      <c r="X196" s="246"/>
      <c r="Y196" s="246"/>
      <c r="Z196" s="246"/>
      <c r="AA196" s="246"/>
      <c r="AB196" s="246"/>
      <c r="AC196" s="246"/>
      <c r="AD196" s="246"/>
      <c r="AE196" s="246"/>
      <c r="AF196" s="246"/>
      <c r="AG196" s="246"/>
      <c r="AH196" s="246"/>
      <c r="AI196" s="246"/>
      <c r="AJ196" s="246"/>
      <c r="AK196" s="246"/>
      <c r="AL196" s="246"/>
      <c r="AM196" s="246"/>
      <c r="AN196" s="246"/>
      <c r="AO196" s="246"/>
      <c r="AP196" s="246"/>
      <c r="AQ196" s="246"/>
      <c r="AR196" s="246"/>
      <c r="AS196" s="246"/>
      <c r="AT196" s="246"/>
      <c r="AU196" s="246"/>
      <c r="AV196" s="246"/>
      <c r="AW196" s="246"/>
      <c r="AX196" s="246"/>
      <c r="AY196" s="246"/>
      <c r="AZ196" s="246"/>
      <c r="BA196" s="246"/>
      <c r="BB196" s="246"/>
    </row>
    <row r="197" spans="1:54" customFormat="1" ht="14.4">
      <c r="A197" s="239"/>
      <c r="B197" s="240"/>
      <c r="C197" s="241"/>
      <c r="D197" s="242"/>
      <c r="E197" s="243"/>
      <c r="F197" s="243"/>
      <c r="G197" s="246"/>
      <c r="H197" s="246"/>
      <c r="I197" s="246"/>
      <c r="J197" s="246"/>
      <c r="K197" s="246"/>
      <c r="L197" s="246"/>
      <c r="M197" s="246"/>
      <c r="N197" s="246"/>
      <c r="O197" s="246"/>
      <c r="P197" s="246"/>
      <c r="Q197" s="246"/>
      <c r="R197" s="246"/>
      <c r="S197" s="246"/>
      <c r="T197" s="246"/>
      <c r="U197" s="246"/>
      <c r="V197" s="246"/>
      <c r="W197" s="246"/>
      <c r="X197" s="246"/>
      <c r="Y197" s="246"/>
      <c r="Z197" s="246"/>
      <c r="AA197" s="246"/>
      <c r="AB197" s="246"/>
      <c r="AC197" s="246"/>
      <c r="AD197" s="246"/>
      <c r="AE197" s="246"/>
      <c r="AF197" s="246"/>
      <c r="AG197" s="246"/>
      <c r="AH197" s="246"/>
      <c r="AI197" s="246"/>
      <c r="AJ197" s="246"/>
      <c r="AK197" s="246"/>
      <c r="AL197" s="246"/>
      <c r="AM197" s="246"/>
      <c r="AN197" s="246"/>
      <c r="AO197" s="246"/>
      <c r="AP197" s="246"/>
      <c r="AQ197" s="246"/>
      <c r="AR197" s="246"/>
      <c r="AS197" s="246"/>
      <c r="AT197" s="246"/>
      <c r="AU197" s="246"/>
      <c r="AV197" s="246"/>
      <c r="AW197" s="246"/>
      <c r="AX197" s="246"/>
      <c r="AY197" s="246"/>
      <c r="AZ197" s="246"/>
      <c r="BA197" s="246"/>
      <c r="BB197" s="246"/>
    </row>
    <row r="198" spans="1:54" customFormat="1" ht="14.4">
      <c r="A198" s="239"/>
      <c r="B198" s="240"/>
      <c r="C198" s="241"/>
      <c r="D198" s="242"/>
      <c r="E198" s="243"/>
      <c r="F198" s="243"/>
      <c r="G198" s="246"/>
      <c r="H198" s="246"/>
      <c r="I198" s="246"/>
      <c r="J198" s="246"/>
      <c r="K198" s="246"/>
      <c r="L198" s="246"/>
      <c r="M198" s="246"/>
      <c r="N198" s="246"/>
      <c r="O198" s="246"/>
      <c r="P198" s="246"/>
      <c r="Q198" s="246"/>
      <c r="R198" s="246"/>
      <c r="S198" s="246"/>
      <c r="T198" s="246"/>
      <c r="U198" s="246"/>
      <c r="V198" s="246"/>
      <c r="W198" s="246"/>
      <c r="X198" s="246"/>
      <c r="Y198" s="246"/>
      <c r="Z198" s="246"/>
      <c r="AA198" s="246"/>
      <c r="AB198" s="246"/>
      <c r="AC198" s="246"/>
      <c r="AD198" s="246"/>
      <c r="AE198" s="246"/>
      <c r="AF198" s="246"/>
      <c r="AG198" s="246"/>
      <c r="AH198" s="246"/>
      <c r="AI198" s="246"/>
      <c r="AJ198" s="246"/>
      <c r="AK198" s="246"/>
      <c r="AL198" s="246"/>
      <c r="AM198" s="246"/>
      <c r="AN198" s="246"/>
      <c r="AO198" s="246"/>
      <c r="AP198" s="246"/>
      <c r="AQ198" s="246"/>
      <c r="AR198" s="246"/>
      <c r="AS198" s="246"/>
      <c r="AT198" s="246"/>
      <c r="AU198" s="246"/>
      <c r="AV198" s="246"/>
      <c r="AW198" s="246"/>
      <c r="AX198" s="246"/>
      <c r="AY198" s="246"/>
      <c r="AZ198" s="246"/>
      <c r="BA198" s="246"/>
      <c r="BB198" s="246"/>
    </row>
    <row r="199" spans="1:54" customFormat="1" ht="14.4">
      <c r="A199" s="239"/>
      <c r="B199" s="240"/>
      <c r="C199" s="241"/>
      <c r="D199" s="242"/>
      <c r="E199" s="239" t="s">
        <v>192</v>
      </c>
      <c r="F199" s="243"/>
      <c r="G199" s="246"/>
      <c r="H199" s="246"/>
      <c r="I199" s="246"/>
      <c r="J199" s="246"/>
      <c r="K199" s="246"/>
      <c r="L199" s="246"/>
      <c r="M199" s="246"/>
      <c r="N199" s="246"/>
      <c r="O199" s="246"/>
      <c r="P199" s="246"/>
      <c r="Q199" s="246"/>
      <c r="R199" s="246"/>
      <c r="S199" s="246"/>
      <c r="T199" s="246"/>
      <c r="U199" s="246"/>
      <c r="V199" s="246"/>
      <c r="W199" s="246"/>
      <c r="X199" s="246"/>
      <c r="Y199" s="246"/>
      <c r="Z199" s="246"/>
      <c r="AA199" s="246"/>
      <c r="AB199" s="246"/>
      <c r="AC199" s="246"/>
      <c r="AD199" s="246"/>
      <c r="AE199" s="246"/>
      <c r="AF199" s="246"/>
      <c r="AG199" s="246"/>
      <c r="AH199" s="246"/>
      <c r="AI199" s="246"/>
      <c r="AJ199" s="246"/>
      <c r="AK199" s="246"/>
      <c r="AL199" s="246"/>
      <c r="AM199" s="246"/>
      <c r="AN199" s="246"/>
      <c r="AO199" s="246"/>
      <c r="AP199" s="246"/>
      <c r="AQ199" s="246"/>
      <c r="AR199" s="246"/>
      <c r="AS199" s="246"/>
      <c r="AT199" s="246"/>
      <c r="AU199" s="246"/>
      <c r="AV199" s="246"/>
      <c r="AW199" s="246"/>
      <c r="AX199" s="246"/>
      <c r="AY199" s="246"/>
      <c r="AZ199" s="246"/>
      <c r="BA199" s="246"/>
      <c r="BB199" s="246"/>
    </row>
    <row r="200" spans="1:54" customFormat="1" ht="14.4">
      <c r="A200" s="239"/>
      <c r="B200" s="240"/>
      <c r="C200" s="241"/>
      <c r="D200" s="242"/>
      <c r="E200" s="244" t="s">
        <v>546</v>
      </c>
      <c r="F200" s="243"/>
      <c r="G200" s="246"/>
      <c r="H200" s="246"/>
      <c r="I200" s="246"/>
      <c r="J200" s="246"/>
      <c r="K200" s="246"/>
      <c r="L200" s="246"/>
      <c r="M200" s="246"/>
      <c r="N200" s="246"/>
      <c r="O200" s="246"/>
      <c r="P200" s="246"/>
      <c r="Q200" s="246"/>
      <c r="R200" s="246"/>
      <c r="S200" s="246"/>
      <c r="T200" s="246"/>
      <c r="U200" s="246"/>
      <c r="V200" s="246"/>
      <c r="W200" s="246"/>
      <c r="X200" s="246"/>
      <c r="Y200" s="246"/>
      <c r="Z200" s="246"/>
      <c r="AA200" s="246"/>
      <c r="AB200" s="246"/>
      <c r="AC200" s="246"/>
      <c r="AD200" s="246"/>
      <c r="AE200" s="246"/>
      <c r="AF200" s="246"/>
      <c r="AG200" s="246"/>
      <c r="AH200" s="246"/>
      <c r="AI200" s="246"/>
      <c r="AJ200" s="246"/>
      <c r="AK200" s="246"/>
      <c r="AL200" s="246"/>
      <c r="AM200" s="246"/>
      <c r="AN200" s="246"/>
      <c r="AO200" s="246"/>
      <c r="AP200" s="246"/>
      <c r="AQ200" s="246"/>
      <c r="AR200" s="246"/>
      <c r="AS200" s="246"/>
      <c r="AT200" s="246"/>
      <c r="AU200" s="246"/>
      <c r="AV200" s="246"/>
      <c r="AW200" s="246"/>
      <c r="AX200" s="246"/>
      <c r="AY200" s="246"/>
      <c r="AZ200" s="246"/>
      <c r="BA200" s="246"/>
      <c r="BB200" s="246"/>
    </row>
    <row r="201" spans="1:54" customFormat="1" ht="14.4">
      <c r="A201" s="239"/>
      <c r="B201" s="240"/>
      <c r="C201" s="241"/>
      <c r="D201" s="242"/>
      <c r="E201" s="243"/>
      <c r="F201" s="243"/>
      <c r="G201" s="246"/>
      <c r="H201" s="246"/>
      <c r="I201" s="246"/>
      <c r="J201" s="246"/>
      <c r="K201" s="246"/>
      <c r="L201" s="246"/>
      <c r="M201" s="246"/>
      <c r="N201" s="246"/>
      <c r="O201" s="246"/>
      <c r="P201" s="246"/>
      <c r="Q201" s="246"/>
      <c r="R201" s="246"/>
      <c r="S201" s="246"/>
      <c r="T201" s="246"/>
      <c r="U201" s="246"/>
      <c r="V201" s="246"/>
      <c r="W201" s="246"/>
      <c r="X201" s="246"/>
      <c r="Y201" s="246"/>
      <c r="Z201" s="246"/>
      <c r="AA201" s="246"/>
      <c r="AB201" s="246"/>
      <c r="AC201" s="246"/>
      <c r="AD201" s="246"/>
      <c r="AE201" s="246"/>
      <c r="AF201" s="246"/>
      <c r="AG201" s="246"/>
      <c r="AH201" s="246"/>
      <c r="AI201" s="246"/>
      <c r="AJ201" s="246"/>
      <c r="AK201" s="246"/>
      <c r="AL201" s="246"/>
      <c r="AM201" s="246"/>
      <c r="AN201" s="246"/>
      <c r="AO201" s="246"/>
      <c r="AP201" s="246"/>
      <c r="AQ201" s="246"/>
      <c r="AR201" s="246"/>
      <c r="AS201" s="246"/>
      <c r="AT201" s="246"/>
      <c r="AU201" s="246"/>
      <c r="AV201" s="246"/>
      <c r="AW201" s="246"/>
      <c r="AX201" s="246"/>
      <c r="AY201" s="246"/>
      <c r="AZ201" s="246"/>
      <c r="BA201" s="246"/>
      <c r="BB201" s="246"/>
    </row>
    <row r="202" spans="1:54">
      <c r="A202" s="239"/>
      <c r="B202" s="240"/>
      <c r="C202" s="241"/>
      <c r="D202" s="242"/>
      <c r="E202" s="243"/>
      <c r="F202" s="243"/>
      <c r="P202" s="171"/>
      <c r="Q202" s="171"/>
      <c r="R202" s="171"/>
      <c r="S202" s="171"/>
      <c r="T202" s="171"/>
      <c r="U202" s="171"/>
      <c r="V202" s="171"/>
      <c r="W202" s="171"/>
      <c r="X202" s="171"/>
      <c r="Y202" s="171"/>
      <c r="Z202" s="171"/>
      <c r="AA202" s="171"/>
      <c r="AB202" s="171"/>
      <c r="AC202" s="171"/>
      <c r="AD202" s="171"/>
      <c r="AE202" s="171"/>
      <c r="AF202" s="171"/>
      <c r="AG202" s="171"/>
      <c r="AH202" s="171"/>
      <c r="AI202" s="171"/>
      <c r="AJ202" s="171"/>
      <c r="AK202" s="171"/>
      <c r="AL202" s="171"/>
      <c r="AM202" s="171"/>
      <c r="AN202" s="171"/>
      <c r="AO202" s="171"/>
      <c r="AP202" s="171"/>
      <c r="AQ202" s="171"/>
      <c r="AR202" s="171"/>
      <c r="AS202" s="171"/>
      <c r="AT202" s="171"/>
      <c r="AU202" s="171"/>
      <c r="AV202" s="171"/>
      <c r="AW202" s="171"/>
      <c r="AX202" s="171"/>
      <c r="AY202" s="171"/>
      <c r="AZ202" s="171"/>
      <c r="BA202" s="171"/>
      <c r="BB202" s="171"/>
    </row>
  </sheetData>
  <mergeCells count="18">
    <mergeCell ref="A179:B179"/>
    <mergeCell ref="A4:F4"/>
    <mergeCell ref="A5:F5"/>
    <mergeCell ref="A31:B31"/>
    <mergeCell ref="A32:B32"/>
    <mergeCell ref="A33:B33"/>
    <mergeCell ref="A92:B92"/>
    <mergeCell ref="A93:B93"/>
    <mergeCell ref="A94:B94"/>
    <mergeCell ref="A144:B144"/>
    <mergeCell ref="A145:B145"/>
    <mergeCell ref="A146:B146"/>
    <mergeCell ref="A195:B195"/>
    <mergeCell ref="A180:B180"/>
    <mergeCell ref="A181:B181"/>
    <mergeCell ref="A182:F182"/>
    <mergeCell ref="A193:B193"/>
    <mergeCell ref="A194:B194"/>
  </mergeCells>
  <pageMargins left="0.7" right="0.7" top="0.75" bottom="0.75" header="0.3" footer="0.3"/>
  <pageSetup paperSize="9" orientation="portrait" r:id="rId1"/>
  <headerFooter>
    <oddFooter>&amp;R&amp;8&amp;P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19"/>
  <sheetViews>
    <sheetView tabSelected="1" zoomScaleNormal="100" workbookViewId="0">
      <selection activeCell="G21" sqref="G21"/>
    </sheetView>
  </sheetViews>
  <sheetFormatPr defaultRowHeight="14.4"/>
  <cols>
    <col min="2" max="2" width="45.6640625" customWidth="1"/>
    <col min="3" max="3" width="17.6640625" customWidth="1"/>
  </cols>
  <sheetData>
    <row r="2" spans="1:4" ht="18">
      <c r="A2" s="248"/>
      <c r="B2" s="251" t="s">
        <v>547</v>
      </c>
      <c r="C2" s="248"/>
      <c r="D2" s="248"/>
    </row>
    <row r="3" spans="1:4" ht="18">
      <c r="A3" s="248"/>
      <c r="B3" s="251" t="s">
        <v>548</v>
      </c>
      <c r="C3" s="248"/>
      <c r="D3" s="248"/>
    </row>
    <row r="4" spans="1:4">
      <c r="A4" s="248"/>
      <c r="B4" s="248"/>
      <c r="C4" s="248"/>
      <c r="D4" s="248"/>
    </row>
    <row r="5" spans="1:4">
      <c r="A5" s="249" t="s">
        <v>1</v>
      </c>
      <c r="B5" s="248" t="s">
        <v>555</v>
      </c>
      <c r="C5" s="250">
        <f>'TROŠKOVNIK ARH MJERA'!F342</f>
        <v>0</v>
      </c>
      <c r="D5" s="249" t="s">
        <v>551</v>
      </c>
    </row>
    <row r="6" spans="1:4">
      <c r="A6" s="249"/>
      <c r="B6" s="248"/>
      <c r="C6" s="248"/>
      <c r="D6" s="249"/>
    </row>
    <row r="7" spans="1:4">
      <c r="A7" s="249" t="s">
        <v>9</v>
      </c>
      <c r="B7" s="248" t="s">
        <v>549</v>
      </c>
      <c r="C7" s="250">
        <f>'TROŠKOVNIK STROJ MJERA'!F555</f>
        <v>0</v>
      </c>
      <c r="D7" s="249" t="s">
        <v>551</v>
      </c>
    </row>
    <row r="8" spans="1:4">
      <c r="A8" s="249"/>
      <c r="B8" s="248"/>
      <c r="C8" s="248"/>
      <c r="D8" s="249"/>
    </row>
    <row r="9" spans="1:4">
      <c r="A9" s="249" t="s">
        <v>12</v>
      </c>
      <c r="B9" s="248" t="s">
        <v>550</v>
      </c>
      <c r="C9" s="250">
        <f>'TROŠKOVNIK ELEKTRO MJERA'!F195</f>
        <v>0</v>
      </c>
      <c r="D9" s="249" t="s">
        <v>551</v>
      </c>
    </row>
    <row r="10" spans="1:4">
      <c r="A10" s="249"/>
      <c r="B10" s="248"/>
      <c r="C10" s="248"/>
      <c r="D10" s="249"/>
    </row>
    <row r="11" spans="1:4">
      <c r="A11" s="249"/>
      <c r="B11" s="19" t="s">
        <v>118</v>
      </c>
      <c r="C11" s="250">
        <f>SUM(C5:C9)</f>
        <v>0</v>
      </c>
      <c r="D11" s="249" t="s">
        <v>551</v>
      </c>
    </row>
    <row r="12" spans="1:4" ht="6.75" customHeight="1">
      <c r="A12" s="249"/>
      <c r="B12" s="18"/>
      <c r="C12" s="248"/>
      <c r="D12" s="249"/>
    </row>
    <row r="13" spans="1:4">
      <c r="A13" s="249"/>
      <c r="B13" s="19" t="s">
        <v>119</v>
      </c>
      <c r="C13" s="250">
        <f>C11*0.25</f>
        <v>0</v>
      </c>
      <c r="D13" s="249" t="s">
        <v>551</v>
      </c>
    </row>
    <row r="14" spans="1:4" ht="6" customHeight="1">
      <c r="A14" s="249"/>
      <c r="B14" s="18"/>
      <c r="C14" s="248"/>
      <c r="D14" s="249"/>
    </row>
    <row r="15" spans="1:4">
      <c r="A15" s="249"/>
      <c r="B15" s="19" t="s">
        <v>120</v>
      </c>
      <c r="C15" s="250">
        <f>SUM(C11:C13)</f>
        <v>0</v>
      </c>
      <c r="D15" s="249" t="s">
        <v>551</v>
      </c>
    </row>
    <row r="16" spans="1:4">
      <c r="A16" s="249"/>
      <c r="B16" s="248"/>
      <c r="C16" s="248"/>
      <c r="D16" s="249"/>
    </row>
    <row r="18" spans="3:3">
      <c r="C18" t="s">
        <v>552</v>
      </c>
    </row>
    <row r="19" spans="3:3">
      <c r="C19" t="s">
        <v>553</v>
      </c>
    </row>
  </sheetData>
  <pageMargins left="0.7" right="0.7" top="0.75" bottom="0.75" header="0.3" footer="0.3"/>
  <pageSetup paperSize="9" orientation="portrait" r:id="rId1"/>
  <headerFooter>
    <oddHeader>&amp;LTRIPICO d.o.o. Ivanec, R.Rajtera 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TROŠKOVNIK ARH MJERA</vt:lpstr>
      <vt:lpstr>TROŠKOVNIK STROJ MJERA</vt:lpstr>
      <vt:lpstr>TROŠKOVNIK ELEKTRO MJERA</vt:lpstr>
      <vt:lpstr>REKAPITULACIJA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Jasminka</cp:lastModifiedBy>
  <cp:lastPrinted>2018-01-10T08:36:09Z</cp:lastPrinted>
  <dcterms:created xsi:type="dcterms:W3CDTF">2017-12-09T09:52:25Z</dcterms:created>
  <dcterms:modified xsi:type="dcterms:W3CDTF">2019-01-28T08:00:58Z</dcterms:modified>
</cp:coreProperties>
</file>